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fderb\ICG Dropbox\Equipo ICG\Indexa Capital\Marketing\Competencia\EPSV.org\"/>
    </mc:Choice>
  </mc:AlternateContent>
  <xr:revisionPtr revIDLastSave="0" documentId="13_ncr:1_{4E19F30A-F16F-40C0-BDFE-C9AA83E99DB6}" xr6:coauthVersionLast="47" xr6:coauthVersionMax="47" xr10:uidLastSave="{00000000-0000-0000-0000-000000000000}"/>
  <bookViews>
    <workbookView xWindow="-108" yWindow="-108" windowWidth="23256" windowHeight="14616" tabRatio="987" xr2:uid="{00000000-000D-0000-FFFF-FFFF00000000}"/>
  </bookViews>
  <sheets>
    <sheet name="Gráfico" sheetId="16" r:id="rId1"/>
    <sheet name="Datos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5" l="1"/>
  <c r="G11" i="15"/>
  <c r="F27" i="15"/>
  <c r="E2" i="15"/>
  <c r="G2" i="15" s="1"/>
  <c r="H2" i="15" s="1"/>
  <c r="D27" i="15"/>
  <c r="E27" i="15"/>
  <c r="C27" i="15"/>
  <c r="H26" i="15"/>
  <c r="G26" i="15"/>
  <c r="H11" i="15"/>
  <c r="H20" i="15"/>
  <c r="H21" i="15"/>
  <c r="H25" i="15"/>
  <c r="H22" i="15"/>
  <c r="H7" i="15"/>
  <c r="H6" i="15"/>
  <c r="H18" i="15"/>
  <c r="H10" i="15"/>
  <c r="H12" i="15"/>
  <c r="H19" i="15"/>
  <c r="H5" i="15"/>
  <c r="H17" i="15"/>
  <c r="H24" i="15"/>
  <c r="H8" i="15"/>
  <c r="H13" i="15"/>
  <c r="H16" i="15"/>
  <c r="H15" i="15"/>
  <c r="H3" i="15"/>
  <c r="H23" i="15"/>
  <c r="H9" i="15"/>
  <c r="H14" i="15"/>
  <c r="G20" i="15"/>
  <c r="G21" i="15"/>
  <c r="G25" i="15"/>
  <c r="G22" i="15"/>
  <c r="G7" i="15"/>
  <c r="G6" i="15"/>
  <c r="G18" i="15"/>
  <c r="G10" i="15"/>
  <c r="G12" i="15"/>
  <c r="G19" i="15"/>
  <c r="G5" i="15"/>
  <c r="G17" i="15"/>
  <c r="G24" i="15"/>
  <c r="G8" i="15"/>
  <c r="G13" i="15"/>
  <c r="G4" i="15"/>
  <c r="G16" i="15"/>
  <c r="G15" i="15"/>
  <c r="G3" i="15"/>
  <c r="G23" i="15"/>
  <c r="G9" i="15"/>
  <c r="G14" i="15"/>
  <c r="G27" i="15" l="1"/>
  <c r="H27" i="15"/>
</calcChain>
</file>

<file path=xl/sharedStrings.xml><?xml version="1.0" encoding="utf-8"?>
<sst xmlns="http://schemas.openxmlformats.org/spreadsheetml/2006/main" count="60" uniqueCount="60">
  <si>
    <t>Santalucia Jubilación</t>
  </si>
  <si>
    <t>Winterthur</t>
  </si>
  <si>
    <t>Baskepensiones</t>
  </si>
  <si>
    <t>Indexa (Caser Previsión)</t>
  </si>
  <si>
    <t>March Previsión</t>
  </si>
  <si>
    <t>Renta 4</t>
  </si>
  <si>
    <t>DB-Zurich Previsión</t>
  </si>
  <si>
    <t>Finecopensión</t>
  </si>
  <si>
    <t>Mediolanum Prev.</t>
  </si>
  <si>
    <t>Bestinver Individual</t>
  </si>
  <si>
    <t>Mapfre Vida Uno</t>
  </si>
  <si>
    <t xml:space="preserve">Rural Pensión XXI </t>
  </si>
  <si>
    <t>Generali Previsión Social</t>
  </si>
  <si>
    <t>Bankinter</t>
  </si>
  <si>
    <t>Bansabadell Previsión</t>
  </si>
  <si>
    <t>Svrnepensión</t>
  </si>
  <si>
    <t>Gerocaixa</t>
  </si>
  <si>
    <t>Santander Previsión 1</t>
  </si>
  <si>
    <t>Euskadiko Pentsioak</t>
  </si>
  <si>
    <t>Norpensión</t>
  </si>
  <si>
    <t>Aportaciones netas (M€)</t>
  </si>
  <si>
    <t>Entidad (nombre epsv.org)</t>
  </si>
  <si>
    <t>Aportaciones medias / socio (€)</t>
  </si>
  <si>
    <t>Número de socios</t>
  </si>
  <si>
    <t>Total</t>
  </si>
  <si>
    <t>https://epsv.org/informacion-de-interes/datos-estadisticos/</t>
  </si>
  <si>
    <t>Entidad</t>
  </si>
  <si>
    <t>Aportaciones (€)</t>
  </si>
  <si>
    <t>Prestaciones (€)</t>
  </si>
  <si>
    <t>PSN Aurrikuspena</t>
  </si>
  <si>
    <t>Occident Previsión</t>
  </si>
  <si>
    <t>Bankoa Abanca</t>
  </si>
  <si>
    <t>BANKINTER, E.P.S.V.</t>
  </si>
  <si>
    <t>BANKOA ABANCA, E.P.S.V.</t>
  </si>
  <si>
    <t>BANSABADELL PREVISION,  E.P.S.V.</t>
  </si>
  <si>
    <t>BASKEPENSIONES,  E.P.S.V.</t>
  </si>
  <si>
    <t>BESTINVER INDIVIDUAL, E.P.S.V.</t>
  </si>
  <si>
    <t>CASER PREVISION, E.P.S.V.</t>
  </si>
  <si>
    <t>DB-ZURICH PREVISION, E.P.S.V. INDIVIDUAL</t>
  </si>
  <si>
    <t>ABANTE ASESORES PREVISIÓN, EPSV INDIVIDUAL</t>
  </si>
  <si>
    <t xml:space="preserve">EUSKADIKO PENTSIOAK, E.P.S.V. </t>
  </si>
  <si>
    <t>FINECOPENSION,  E.P.S.V.</t>
  </si>
  <si>
    <t>OCCIDENT PREVISIÓN EPSV INDIVIDUAL</t>
  </si>
  <si>
    <t>GENERALI PREVISION SOCIAL, E.P.S.V.</t>
  </si>
  <si>
    <t>GEROCAIXA E.P.S.V.</t>
  </si>
  <si>
    <t>MAPFRE VIDA UNO, E.P.S.V.</t>
  </si>
  <si>
    <t>MARCH PREVISION, E.P.S.V.</t>
  </si>
  <si>
    <t>MEDIOLANUM PREV. E.P.S.V.</t>
  </si>
  <si>
    <t>NORPENSION,  E.P.S.V.</t>
  </si>
  <si>
    <t>PSN AURRIKUSPENA,  E.P.S.V.</t>
  </si>
  <si>
    <t>RENTA 4</t>
  </si>
  <si>
    <t>RURAL PENSION XXI EPSV</t>
  </si>
  <si>
    <t xml:space="preserve">SANTALUCIA JUBILACION, E.P.S.V.  </t>
  </si>
  <si>
    <t>SANTANDER PREVISION 1,  E.P.S.V.</t>
  </si>
  <si>
    <t xml:space="preserve">SVRNEPENSION, E.P.S.V. </t>
  </si>
  <si>
    <t>WINTERTHUR, E.P.S.V.</t>
  </si>
  <si>
    <t>Abante</t>
  </si>
  <si>
    <t>Fuente: epsv.org. Elaboración: Indexa Capital.</t>
  </si>
  <si>
    <t>Patrimonio (€)</t>
  </si>
  <si>
    <t>31/12/2025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</si>
</sst>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[$€];[Red]\-#,##0\ [$€]"/>
    <numFmt numFmtId="166" formatCode="_-* #,##0.00\ _p_t_a_-;\-* #,##0.00\ _p_t_a_-;_-* &quot;-&quot;??\ _p_t_a_-;_-@_-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u/>
      <sz val="10"/>
      <color theme="10"/>
      <name val="Arial"/>
      <family val="2"/>
    </font>
    <font>
      <sz val="11"/>
      <name val="Aptos Narrow"/>
      <family val="2"/>
    </font>
    <font>
      <b/>
      <sz val="11"/>
      <name val="Aptos Narrow"/>
      <family val="2"/>
    </font>
    <font>
      <b/>
      <sz val="11"/>
      <name val="Aptos Narrow"/>
    </font>
  </fonts>
  <fills count="5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9">
    <xf numFmtId="0" fontId="0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4" borderId="4" applyNumberFormat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1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1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1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1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" fillId="0" borderId="0"/>
    <xf numFmtId="0" fontId="33" fillId="32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41" borderId="0" applyNumberFormat="0" applyBorder="0" applyAlignment="0" applyProtection="0"/>
    <xf numFmtId="0" fontId="16" fillId="11" borderId="0" applyNumberFormat="0" applyBorder="0" applyAlignment="0" applyProtection="0"/>
    <xf numFmtId="0" fontId="32" fillId="42" borderId="0" applyNumberFormat="0" applyBorder="0" applyAlignment="0" applyProtection="0"/>
    <xf numFmtId="0" fontId="16" fillId="15" borderId="0" applyNumberFormat="0" applyBorder="0" applyAlignment="0" applyProtection="0"/>
    <xf numFmtId="0" fontId="32" fillId="39" borderId="0" applyNumberFormat="0" applyBorder="0" applyAlignment="0" applyProtection="0"/>
    <xf numFmtId="0" fontId="16" fillId="19" borderId="0" applyNumberFormat="0" applyBorder="0" applyAlignment="0" applyProtection="0"/>
    <xf numFmtId="0" fontId="32" fillId="40" borderId="0" applyNumberFormat="0" applyBorder="0" applyAlignment="0" applyProtection="0"/>
    <xf numFmtId="0" fontId="16" fillId="23" borderId="0" applyNumberFormat="0" applyBorder="0" applyAlignment="0" applyProtection="0"/>
    <xf numFmtId="0" fontId="32" fillId="43" borderId="0" applyNumberFormat="0" applyBorder="0" applyAlignment="0" applyProtection="0"/>
    <xf numFmtId="0" fontId="16" fillId="27" borderId="0" applyNumberFormat="0" applyBorder="0" applyAlignment="0" applyProtection="0"/>
    <xf numFmtId="0" fontId="32" fillId="44" borderId="0" applyNumberFormat="0" applyBorder="0" applyAlignment="0" applyProtection="0"/>
    <xf numFmtId="0" fontId="16" fillId="31" borderId="0" applyNumberFormat="0" applyBorder="0" applyAlignment="0" applyProtection="0"/>
    <xf numFmtId="0" fontId="32" fillId="45" borderId="0" applyNumberFormat="0" applyBorder="0" applyAlignment="0" applyProtection="0"/>
    <xf numFmtId="0" fontId="21" fillId="34" borderId="0" applyNumberFormat="0" applyBorder="0" applyAlignment="0" applyProtection="0"/>
    <xf numFmtId="0" fontId="26" fillId="46" borderId="10" applyNumberFormat="0" applyAlignment="0" applyProtection="0"/>
    <xf numFmtId="0" fontId="28" fillId="47" borderId="11" applyNumberFormat="0" applyAlignment="0" applyProtection="0"/>
    <xf numFmtId="0" fontId="27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51" borderId="0" applyNumberFormat="0" applyBorder="0" applyAlignment="0" applyProtection="0"/>
    <xf numFmtId="0" fontId="24" fillId="37" borderId="10" applyNumberFormat="0" applyAlignment="0" applyProtection="0"/>
    <xf numFmtId="165" fontId="34" fillId="0" borderId="0" applyNumberFormat="0" applyFont="0" applyFill="0" applyBorder="0" applyAlignment="0" applyProtection="0"/>
    <xf numFmtId="0" fontId="22" fillId="33" borderId="0" applyNumberFormat="0" applyBorder="0" applyAlignment="0" applyProtection="0"/>
    <xf numFmtId="164" fontId="3" fillId="0" borderId="0" applyFont="0" applyFill="0" applyBorder="0" applyAlignment="0" applyProtection="0"/>
    <xf numFmtId="0" fontId="35" fillId="3" borderId="0" applyNumberFormat="0" applyBorder="0" applyAlignment="0" applyProtection="0"/>
    <xf numFmtId="0" fontId="23" fillId="52" borderId="0" applyNumberFormat="0" applyBorder="0" applyAlignment="0" applyProtection="0"/>
    <xf numFmtId="0" fontId="3" fillId="0" borderId="0"/>
    <xf numFmtId="0" fontId="34" fillId="0" borderId="0" applyNumberFormat="0" applyFont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 applyNumberFormat="0" applyFont="0" applyAlignment="0"/>
    <xf numFmtId="0" fontId="2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3" fillId="0" borderId="0">
      <alignment wrapText="1"/>
    </xf>
    <xf numFmtId="0" fontId="2" fillId="0" borderId="0"/>
    <xf numFmtId="0" fontId="2" fillId="0" borderId="0"/>
    <xf numFmtId="0" fontId="2" fillId="0" borderId="0"/>
    <xf numFmtId="0" fontId="3" fillId="0" borderId="0"/>
    <xf numFmtId="0" fontId="3" fillId="53" borderId="13" applyNumberFormat="0" applyFont="0" applyAlignment="0" applyProtection="0"/>
    <xf numFmtId="0" fontId="3" fillId="53" borderId="13" applyNumberFormat="0" applyFont="0" applyAlignment="0" applyProtection="0"/>
    <xf numFmtId="0" fontId="3" fillId="53" borderId="13" applyNumberFormat="0" applyFont="0" applyAlignment="0" applyProtection="0"/>
    <xf numFmtId="0" fontId="3" fillId="53" borderId="13" applyNumberFormat="0" applyFont="0" applyAlignment="0" applyProtection="0"/>
    <xf numFmtId="0" fontId="2" fillId="7" borderId="8" applyNumberFormat="0" applyFont="0" applyAlignment="0" applyProtection="0"/>
    <xf numFmtId="0" fontId="25" fillId="46" borderId="14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20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31" fillId="0" borderId="18" applyNumberFormat="0" applyFill="0" applyAlignment="0" applyProtection="0"/>
    <xf numFmtId="0" fontId="37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8" applyNumberFormat="0" applyFont="0" applyAlignment="0" applyProtection="0"/>
  </cellStyleXfs>
  <cellXfs count="40">
    <xf numFmtId="0" fontId="0" fillId="0" borderId="0" xfId="0"/>
    <xf numFmtId="0" fontId="38" fillId="0" borderId="0" xfId="0" applyFont="1"/>
    <xf numFmtId="0" fontId="38" fillId="0" borderId="0" xfId="0" applyFont="1" applyAlignment="1">
      <alignment horizontal="left"/>
    </xf>
    <xf numFmtId="0" fontId="38" fillId="0" borderId="0" xfId="0" applyFont="1" applyAlignment="1">
      <alignment horizontal="right"/>
    </xf>
    <xf numFmtId="0" fontId="39" fillId="0" borderId="0" xfId="0" applyFont="1"/>
    <xf numFmtId="0" fontId="38" fillId="54" borderId="0" xfId="0" applyFont="1" applyFill="1"/>
    <xf numFmtId="0" fontId="39" fillId="0" borderId="19" xfId="0" applyFont="1" applyBorder="1"/>
    <xf numFmtId="0" fontId="38" fillId="0" borderId="21" xfId="0" applyFont="1" applyBorder="1"/>
    <xf numFmtId="0" fontId="37" fillId="0" borderId="0" xfId="107" applyBorder="1"/>
    <xf numFmtId="0" fontId="38" fillId="0" borderId="22" xfId="0" applyFont="1" applyBorder="1" applyAlignment="1">
      <alignment horizontal="left"/>
    </xf>
    <xf numFmtId="3" fontId="38" fillId="0" borderId="24" xfId="0" applyNumberFormat="1" applyFont="1" applyBorder="1" applyAlignment="1">
      <alignment horizontal="right"/>
    </xf>
    <xf numFmtId="3" fontId="38" fillId="55" borderId="24" xfId="0" applyNumberFormat="1" applyFont="1" applyFill="1" applyBorder="1"/>
    <xf numFmtId="3" fontId="38" fillId="55" borderId="0" xfId="0" applyNumberFormat="1" applyFont="1" applyFill="1" applyAlignment="1">
      <alignment horizontal="right"/>
    </xf>
    <xf numFmtId="3" fontId="38" fillId="55" borderId="24" xfId="0" applyNumberFormat="1" applyFont="1" applyFill="1" applyBorder="1" applyAlignment="1">
      <alignment horizontal="right"/>
    </xf>
    <xf numFmtId="14" fontId="38" fillId="0" borderId="1" xfId="0" quotePrefix="1" applyNumberFormat="1" applyFont="1" applyBorder="1" applyAlignment="1">
      <alignment horizontal="right"/>
    </xf>
    <xf numFmtId="0" fontId="39" fillId="0" borderId="23" xfId="0" applyFont="1" applyBorder="1" applyAlignment="1">
      <alignment horizontal="right" wrapText="1"/>
    </xf>
    <xf numFmtId="0" fontId="39" fillId="0" borderId="20" xfId="0" applyFont="1" applyBorder="1" applyAlignment="1">
      <alignment horizontal="right" wrapText="1"/>
    </xf>
    <xf numFmtId="2" fontId="38" fillId="0" borderId="0" xfId="0" applyNumberFormat="1" applyFont="1" applyAlignment="1">
      <alignment horizontal="right"/>
    </xf>
    <xf numFmtId="0" fontId="38" fillId="0" borderId="25" xfId="0" applyFont="1" applyBorder="1"/>
    <xf numFmtId="0" fontId="38" fillId="0" borderId="26" xfId="0" applyFont="1" applyBorder="1"/>
    <xf numFmtId="3" fontId="38" fillId="55" borderId="27" xfId="0" applyNumberFormat="1" applyFont="1" applyFill="1" applyBorder="1"/>
    <xf numFmtId="3" fontId="38" fillId="55" borderId="25" xfId="0" applyNumberFormat="1" applyFont="1" applyFill="1" applyBorder="1" applyAlignment="1">
      <alignment horizontal="right"/>
    </xf>
    <xf numFmtId="3" fontId="38" fillId="55" borderId="27" xfId="0" applyNumberFormat="1" applyFont="1" applyFill="1" applyBorder="1" applyAlignment="1">
      <alignment horizontal="right"/>
    </xf>
    <xf numFmtId="2" fontId="38" fillId="0" borderId="25" xfId="0" applyNumberFormat="1" applyFont="1" applyBorder="1" applyAlignment="1">
      <alignment horizontal="right"/>
    </xf>
    <xf numFmtId="3" fontId="38" fillId="0" borderId="27" xfId="0" applyNumberFormat="1" applyFont="1" applyBorder="1" applyAlignment="1">
      <alignment horizontal="right"/>
    </xf>
    <xf numFmtId="0" fontId="40" fillId="0" borderId="22" xfId="0" applyFont="1" applyBorder="1"/>
    <xf numFmtId="3" fontId="40" fillId="0" borderId="1" xfId="0" applyNumberFormat="1" applyFont="1" applyBorder="1"/>
    <xf numFmtId="1" fontId="40" fillId="0" borderId="1" xfId="0" applyNumberFormat="1" applyFont="1" applyBorder="1" applyAlignment="1">
      <alignment horizontal="right"/>
    </xf>
    <xf numFmtId="0" fontId="38" fillId="0" borderId="24" xfId="0" applyFont="1" applyBorder="1"/>
    <xf numFmtId="3" fontId="38" fillId="55" borderId="28" xfId="0" applyNumberFormat="1" applyFont="1" applyFill="1" applyBorder="1"/>
    <xf numFmtId="0" fontId="38" fillId="0" borderId="28" xfId="0" applyFont="1" applyBorder="1"/>
    <xf numFmtId="3" fontId="38" fillId="0" borderId="28" xfId="0" applyNumberFormat="1" applyFont="1" applyBorder="1" applyAlignment="1">
      <alignment horizontal="right"/>
    </xf>
    <xf numFmtId="2" fontId="38" fillId="0" borderId="28" xfId="0" applyNumberFormat="1" applyFont="1" applyBorder="1" applyAlignment="1">
      <alignment horizontal="right"/>
    </xf>
    <xf numFmtId="0" fontId="38" fillId="0" borderId="0" xfId="0" applyFont="1" applyBorder="1"/>
    <xf numFmtId="3" fontId="38" fillId="55" borderId="0" xfId="0" applyNumberFormat="1" applyFont="1" applyFill="1" applyBorder="1" applyAlignment="1">
      <alignment horizontal="right"/>
    </xf>
    <xf numFmtId="2" fontId="38" fillId="0" borderId="0" xfId="0" applyNumberFormat="1" applyFont="1" applyBorder="1" applyAlignment="1">
      <alignment horizontal="right"/>
    </xf>
    <xf numFmtId="14" fontId="38" fillId="0" borderId="22" xfId="0" quotePrefix="1" applyNumberFormat="1" applyFont="1" applyBorder="1" applyAlignment="1">
      <alignment horizontal="right"/>
    </xf>
    <xf numFmtId="3" fontId="40" fillId="0" borderId="22" xfId="0" applyNumberFormat="1" applyFont="1" applyBorder="1"/>
    <xf numFmtId="14" fontId="38" fillId="0" borderId="29" xfId="0" quotePrefix="1" applyNumberFormat="1" applyFont="1" applyBorder="1" applyAlignment="1">
      <alignment horizontal="right"/>
    </xf>
    <xf numFmtId="4" fontId="40" fillId="0" borderId="29" xfId="0" applyNumberFormat="1" applyFont="1" applyBorder="1"/>
  </cellXfs>
  <cellStyles count="129">
    <cellStyle name="20% - Énfasis1" xfId="16" builtinId="30" customBuiltin="1"/>
    <cellStyle name="20% - Énfasis1 2" xfId="34" xr:uid="{83BF3674-2AE1-43EC-A613-694D468705F9}"/>
    <cellStyle name="20% - Énfasis1 3" xfId="110" xr:uid="{C1D5321D-A6C6-428E-AF8D-6D5C3C9E6BB7}"/>
    <cellStyle name="20% - Énfasis2" xfId="19" builtinId="34" customBuiltin="1"/>
    <cellStyle name="20% - Énfasis2 2" xfId="35" xr:uid="{1FAE7E6F-6BC9-40FA-A64D-8F3D0FA2C0CA}"/>
    <cellStyle name="20% - Énfasis2 3" xfId="112" xr:uid="{94FE7A22-8B24-439C-9EC8-7E1B01E4A07A}"/>
    <cellStyle name="20% - Énfasis3" xfId="22" builtinId="38" customBuiltin="1"/>
    <cellStyle name="20% - Énfasis3 2" xfId="36" xr:uid="{EF7B026D-3848-4379-A5F0-3D8730781B66}"/>
    <cellStyle name="20% - Énfasis3 3" xfId="114" xr:uid="{0DA62116-E715-4F6E-98D2-DC405D600D88}"/>
    <cellStyle name="20% - Énfasis4" xfId="25" builtinId="42" customBuiltin="1"/>
    <cellStyle name="20% - Énfasis4 2" xfId="37" xr:uid="{90D7866F-C462-4002-9C8C-913BD64EADE0}"/>
    <cellStyle name="20% - Énfasis4 3" xfId="116" xr:uid="{70A991C0-B87D-4B55-93EE-090D308C3592}"/>
    <cellStyle name="20% - Énfasis5" xfId="28" builtinId="46" customBuiltin="1"/>
    <cellStyle name="20% - Énfasis5 2" xfId="38" xr:uid="{D717FD6E-6A85-4F48-8BD8-021E9BA2C251}"/>
    <cellStyle name="20% - Énfasis5 3" xfId="118" xr:uid="{99618310-224F-421D-9CF9-4B6F691E3CEA}"/>
    <cellStyle name="20% - Énfasis6" xfId="31" builtinId="50" customBuiltin="1"/>
    <cellStyle name="20% - Énfasis6 2" xfId="39" xr:uid="{073797ED-4823-4E45-BCED-C9048FFD72AC}"/>
    <cellStyle name="20% - Énfasis6 3" xfId="120" xr:uid="{F3CE1015-BE64-4DBD-B767-7F4DE2CF7249}"/>
    <cellStyle name="40% - Énfasis1" xfId="17" builtinId="31" customBuiltin="1"/>
    <cellStyle name="40% - Énfasis1 2" xfId="40" xr:uid="{0F8926E9-E97B-4276-971E-8DE1647FCCE3}"/>
    <cellStyle name="40% - Énfasis1 3" xfId="111" xr:uid="{D75FB291-F1CD-4098-8D2C-205B4DBC2B85}"/>
    <cellStyle name="40% - Énfasis2" xfId="20" builtinId="35" customBuiltin="1"/>
    <cellStyle name="40% - Énfasis2 2" xfId="41" xr:uid="{F36AD884-5466-411E-B4D3-EF7D5DF7AAAF}"/>
    <cellStyle name="40% - Énfasis2 3" xfId="113" xr:uid="{4EBA64FB-3365-4622-AF58-02D0A718E16C}"/>
    <cellStyle name="40% - Énfasis3" xfId="23" builtinId="39" customBuiltin="1"/>
    <cellStyle name="40% - Énfasis3 2" xfId="42" xr:uid="{B732B4A4-3148-4748-92E6-52099799095B}"/>
    <cellStyle name="40% - Énfasis3 3" xfId="115" xr:uid="{2427E024-4AB1-4B86-9FB7-C81B2C88DB8A}"/>
    <cellStyle name="40% - Énfasis4" xfId="26" builtinId="43" customBuiltin="1"/>
    <cellStyle name="40% - Énfasis4 2" xfId="43" xr:uid="{9CBE104E-0235-4CD9-89BE-DBED36015452}"/>
    <cellStyle name="40% - Énfasis4 3" xfId="117" xr:uid="{0A5942D1-C8A5-43B7-AE88-2CB9964C5B02}"/>
    <cellStyle name="40% - Énfasis5" xfId="29" builtinId="47" customBuiltin="1"/>
    <cellStyle name="40% - Énfasis5 2" xfId="44" xr:uid="{22A6AE2A-C967-4C0F-B546-9DE031D111E9}"/>
    <cellStyle name="40% - Énfasis5 3" xfId="119" xr:uid="{FFDED8FF-FAAA-4A03-BAEC-3C76A7621371}"/>
    <cellStyle name="40% - Énfasis6" xfId="32" builtinId="51" customBuiltin="1"/>
    <cellStyle name="40% - Énfasis6 2" xfId="45" xr:uid="{FFF8EC98-AD87-4B2A-BADA-BA909158689D}"/>
    <cellStyle name="40% - Énfasis6 3" xfId="121" xr:uid="{015CCAD1-6786-450E-9726-67C2D642E9C2}"/>
    <cellStyle name="60% - Énfasis1 2" xfId="47" xr:uid="{5EBC30EE-EEAF-4B2F-B756-C407796F5534}"/>
    <cellStyle name="60% - Énfasis1 3" xfId="46" xr:uid="{8AC1215C-F56F-4189-8F6B-098592B6E16A}"/>
    <cellStyle name="60% - Énfasis2 2" xfId="49" xr:uid="{C444AC48-ECA8-4D47-B3CE-3D0EF05DEE67}"/>
    <cellStyle name="60% - Énfasis2 3" xfId="48" xr:uid="{53643DF0-64C4-466C-BF3C-E1705176E713}"/>
    <cellStyle name="60% - Énfasis3 2" xfId="51" xr:uid="{F6A9D5FF-E221-4179-88E2-EF63D872EEA3}"/>
    <cellStyle name="60% - Énfasis3 3" xfId="50" xr:uid="{B95858D4-FDD9-4483-8DEA-D86482874241}"/>
    <cellStyle name="60% - Énfasis4 2" xfId="53" xr:uid="{3FB23F29-6A2F-48EC-B234-855E4C6814CF}"/>
    <cellStyle name="60% - Énfasis4 3" xfId="52" xr:uid="{67741442-2063-4D12-BB75-58C350AD2EC0}"/>
    <cellStyle name="60% - Énfasis5 2" xfId="55" xr:uid="{28CD111C-0A8F-45B8-9A13-CE4E895C3154}"/>
    <cellStyle name="60% - Énfasis5 3" xfId="54" xr:uid="{83D2A36A-0221-4106-A2E9-FB36D679F7EF}"/>
    <cellStyle name="60% - Énfasis6 2" xfId="57" xr:uid="{12C431EC-6AF3-42B4-995F-A35E53A9284E}"/>
    <cellStyle name="60% - Énfasis6 3" xfId="56" xr:uid="{F599194B-8067-4BA5-B377-EB38355FDFDC}"/>
    <cellStyle name="Buena 2" xfId="58" xr:uid="{13FC5739-2F85-404C-8D85-A691F0139507}"/>
    <cellStyle name="Cálculo" xfId="9" builtinId="22" customBuiltin="1"/>
    <cellStyle name="Cálculo 2" xfId="59" xr:uid="{A614FCAE-E217-49FA-9B71-FAC69DD57C01}"/>
    <cellStyle name="Celda de comprobación" xfId="11" builtinId="23" customBuiltin="1"/>
    <cellStyle name="Celda de comprobación 2" xfId="60" xr:uid="{B6D510CB-224D-4324-AD17-9BE825D6D56E}"/>
    <cellStyle name="Celda vinculada" xfId="10" builtinId="24" customBuiltin="1"/>
    <cellStyle name="Celda vinculada 2" xfId="61" xr:uid="{1A344ACB-1D7A-4149-B351-9D5767C2BF86}"/>
    <cellStyle name="Encabezado 4" xfId="5" builtinId="19" customBuiltin="1"/>
    <cellStyle name="Encabezado 4 2" xfId="62" xr:uid="{942C4766-E82C-42BD-AB7C-719998E2719F}"/>
    <cellStyle name="Énfasis1" xfId="15" builtinId="29" customBuiltin="1"/>
    <cellStyle name="Énfasis1 2" xfId="63" xr:uid="{ADBE0F54-1C90-4FB0-BC94-2C7B6F19A47C}"/>
    <cellStyle name="Énfasis2" xfId="18" builtinId="33" customBuiltin="1"/>
    <cellStyle name="Énfasis2 2" xfId="64" xr:uid="{93A1DBD9-8510-4B19-B84A-66885A8F3F8A}"/>
    <cellStyle name="Énfasis3" xfId="21" builtinId="37" customBuiltin="1"/>
    <cellStyle name="Énfasis3 2" xfId="65" xr:uid="{ED5E8C01-F89E-4AD4-AF23-97C25D765641}"/>
    <cellStyle name="Énfasis4" xfId="24" builtinId="41" customBuiltin="1"/>
    <cellStyle name="Énfasis4 2" xfId="66" xr:uid="{E2095D36-4AD4-4D59-ADDB-5EC0A5C6DF39}"/>
    <cellStyle name="Énfasis5" xfId="27" builtinId="45" customBuiltin="1"/>
    <cellStyle name="Énfasis5 2" xfId="67" xr:uid="{0E12EBAF-1A6B-4148-94BF-DE92D3761E91}"/>
    <cellStyle name="Énfasis6" xfId="30" builtinId="49" customBuiltin="1"/>
    <cellStyle name="Énfasis6 2" xfId="68" xr:uid="{1300CC47-C7D4-44BE-9A3E-24DCD8FF3606}"/>
    <cellStyle name="Entrada" xfId="7" builtinId="20" customBuiltin="1"/>
    <cellStyle name="Entrada 2" xfId="69" xr:uid="{61CD8258-0EBD-44CB-868B-83697ED49A02}"/>
    <cellStyle name="Euro" xfId="70" xr:uid="{2F2216B3-2E98-4B75-9025-3D72D15166F6}"/>
    <cellStyle name="Hipervínculo" xfId="107" builtinId="8"/>
    <cellStyle name="Incorrecto" xfId="6" builtinId="27" customBuiltin="1"/>
    <cellStyle name="Incorrecto 2" xfId="71" xr:uid="{BB138A78-CF91-45FF-8A5F-1BE28E8CB62B}"/>
    <cellStyle name="Millares 2" xfId="72" xr:uid="{A7B680D7-11A5-4C10-BF9A-5AA930326256}"/>
    <cellStyle name="Millares 3" xfId="108" xr:uid="{78697A34-4812-401F-8E81-F3DDDFE1D7A4}"/>
    <cellStyle name="Neutral 2" xfId="74" xr:uid="{79C414AD-A564-4A25-879E-263E8F34C8B5}"/>
    <cellStyle name="Neutral 3" xfId="73" xr:uid="{33099A57-733E-4133-B5BF-76104F52F30E}"/>
    <cellStyle name="Normal" xfId="0" builtinId="0"/>
    <cellStyle name="Normal 10" xfId="75" xr:uid="{A918D5AD-534C-406C-A6F9-B992E8F11B43}"/>
    <cellStyle name="Normal 11" xfId="76" xr:uid="{58734418-67DE-4AEB-9E0C-A0555504E958}"/>
    <cellStyle name="Normal 12" xfId="33" xr:uid="{F3A97F94-8009-40BF-B0CC-74E1F95F36F3}"/>
    <cellStyle name="Normal 2" xfId="2" xr:uid="{7575CA9C-67F5-40AB-85C2-FC0ACDB7CD76}"/>
    <cellStyle name="Normal 2 2" xfId="78" xr:uid="{6E6F9D10-A40E-4ED6-AC26-D93CB795B042}"/>
    <cellStyle name="Normal 2 3" xfId="79" xr:uid="{928DDA0A-FAD1-4FAB-AB48-7135FEAA5C23}"/>
    <cellStyle name="Normal 2 4" xfId="80" xr:uid="{670E37DE-4DEE-42A8-9F0E-1CDD4C2B3576}"/>
    <cellStyle name="Normal 2 5" xfId="81" xr:uid="{2026CEE9-F107-4950-8AAC-45A075F9A7A9}"/>
    <cellStyle name="Normal 2 6" xfId="82" xr:uid="{5D6E4800-F42A-4896-A798-EFC50ADF9276}"/>
    <cellStyle name="Normal 2 6 2" xfId="122" xr:uid="{0C0D1E03-3C1B-401F-8BB7-49D6E8567CCE}"/>
    <cellStyle name="Normal 2 7" xfId="77" xr:uid="{212E2D49-2D16-4803-B0D2-E25B651E6198}"/>
    <cellStyle name="Normal 3" xfId="83" xr:uid="{0C12AE36-C5BD-43A3-B73D-A1D2E17F4DFD}"/>
    <cellStyle name="Normal 3 2" xfId="84" xr:uid="{FB99FE83-0D16-4A72-8DEF-EB8DD041B08C}"/>
    <cellStyle name="Normal 3 3" xfId="85" xr:uid="{BEFCD817-6782-409C-B910-81689AB72430}"/>
    <cellStyle name="Normal 3 4" xfId="86" xr:uid="{881C4B8C-0E0D-436C-AC37-71B1DBAA5961}"/>
    <cellStyle name="Normal 3 5" xfId="123" xr:uid="{D653CAB3-13BC-4952-B290-07D8A3B52987}"/>
    <cellStyle name="Normal 4" xfId="87" xr:uid="{134D321A-D844-42F2-8107-82DD23B28A8A}"/>
    <cellStyle name="Normal 4 2" xfId="124" xr:uid="{F31C742A-6589-4C27-98FA-5257B1BE5EE0}"/>
    <cellStyle name="Normal 5" xfId="88" xr:uid="{7BF0B7C6-4D38-4FF5-B12C-042AE56910A7}"/>
    <cellStyle name="Normal 6" xfId="89" xr:uid="{0C79D639-0D1C-49FA-BCC4-744481D3C391}"/>
    <cellStyle name="Normal 6 2" xfId="125" xr:uid="{D94B5348-84BB-46E3-B7A4-823DB09F7A44}"/>
    <cellStyle name="Normal 7" xfId="90" xr:uid="{197A43DB-F722-49A3-AA09-161724E7B66C}"/>
    <cellStyle name="Normal 7 2" xfId="126" xr:uid="{26245264-8EFB-4F2B-B616-230C0FF09FEB}"/>
    <cellStyle name="Normal 8" xfId="91" xr:uid="{6541A4D0-31A8-4343-9B57-22ED894261FA}"/>
    <cellStyle name="Normal 8 2" xfId="127" xr:uid="{79AF14BB-0872-4FC5-A5B7-A43F492CAC76}"/>
    <cellStyle name="Normal 9" xfId="92" xr:uid="{CC0C537D-87F9-4AB8-AB0A-66BD0BAB3CC6}"/>
    <cellStyle name="Notas 2" xfId="93" xr:uid="{F142F2D5-C859-4F85-BFA6-0D03BCE98AA0}"/>
    <cellStyle name="Notas 3" xfId="94" xr:uid="{DF9108EA-DE2D-42D7-A423-0FB25D76A79C}"/>
    <cellStyle name="Notas 4" xfId="95" xr:uid="{DBA60B60-E79D-4BCB-B8F5-0CEA9A4609FF}"/>
    <cellStyle name="Notas 5" xfId="96" xr:uid="{3823A5FF-D612-4C0D-B7CC-1ADF95D7C7B2}"/>
    <cellStyle name="Notas 6" xfId="97" xr:uid="{494B2723-3BB6-430E-A972-8E29B5623AA1}"/>
    <cellStyle name="Notas 6 2" xfId="128" xr:uid="{08A11922-CD1A-4AB3-8963-6C9D1F756AB2}"/>
    <cellStyle name="Porcentaje 2" xfId="1" xr:uid="{DB0A84A7-D8A6-4993-9A8E-4D1ACDFD73F7}"/>
    <cellStyle name="Porcentaje 2 2" xfId="109" xr:uid="{B1726D55-8391-4FAD-A9A3-CEF26EF275A9}"/>
    <cellStyle name="Salida" xfId="8" builtinId="21" customBuiltin="1"/>
    <cellStyle name="Salida 2" xfId="98" xr:uid="{832C6440-844A-4D1A-8738-0327795869B8}"/>
    <cellStyle name="Texto de advertencia" xfId="12" builtinId="11" customBuiltin="1"/>
    <cellStyle name="Texto de advertencia 2" xfId="99" xr:uid="{D9CA9494-30F2-449C-B563-D94D077E4ED3}"/>
    <cellStyle name="Texto explicativo" xfId="13" builtinId="53" customBuiltin="1"/>
    <cellStyle name="Texto explicativo 2" xfId="100" xr:uid="{67DDE858-3656-4620-A5DC-59F62489CDDD}"/>
    <cellStyle name="Título 1 2" xfId="102" xr:uid="{0D910DAB-9185-4A0A-B22F-0FE8F73328F0}"/>
    <cellStyle name="Título 2" xfId="3" builtinId="17" customBuiltin="1"/>
    <cellStyle name="Título 2 2" xfId="103" xr:uid="{6A8E4238-7880-4225-A85E-899E52D6AF82}"/>
    <cellStyle name="Título 3" xfId="4" builtinId="18" customBuiltin="1"/>
    <cellStyle name="Título 3 2" xfId="104" xr:uid="{7809E904-7D0C-4B2B-9E41-C0DB4538A12B}"/>
    <cellStyle name="Título 4" xfId="105" xr:uid="{4D7B6408-847D-4C66-9027-ADFE10AB49CF}"/>
    <cellStyle name="Título 5" xfId="101" xr:uid="{6ECEAB72-D382-4609-8249-7DD89F2A8CA9}"/>
    <cellStyle name="Total" xfId="14" builtinId="25" customBuiltin="1"/>
    <cellStyle name="Total 2" xfId="106" xr:uid="{883ACD40-0099-446E-8C14-6D4BE3E188B1}"/>
  </cellStyles>
  <dxfs count="1"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316AAD"/>
      <color rgb="FF4969A8"/>
      <color rgb="FF2383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Aportaciones netas EPSVs individuales 2025 (M€)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6064067296208754E-2"/>
          <c:y val="0.17179315570975739"/>
          <c:w val="0.89581607370454341"/>
          <c:h val="0.74618575164672118"/>
        </c:manualLayout>
      </c:layout>
      <c:barChart>
        <c:barDir val="bar"/>
        <c:grouping val="clustered"/>
        <c:varyColors val="0"/>
        <c:ser>
          <c:idx val="4"/>
          <c:order val="0"/>
          <c:tx>
            <c:strRef>
              <c:f>Datos!$G$2</c:f>
              <c:strCache>
                <c:ptCount val="1"/>
                <c:pt idx="0">
                  <c:v>31/12/2025 YtD</c:v>
                </c:pt>
              </c:strCache>
            </c:strRef>
          </c:tx>
          <c:spPr>
            <a:solidFill>
              <a:srgbClr val="316AAD">
                <a:alpha val="31765"/>
              </a:srgbClr>
            </a:solidFill>
            <a:ln w="3175">
              <a:solidFill>
                <a:srgbClr val="4969A8">
                  <a:alpha val="56186"/>
                </a:srgb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16AAD">
                  <a:alpha val="31765"/>
                </a:srgbClr>
              </a:solidFill>
              <a:ln w="3175">
                <a:solidFill>
                  <a:srgbClr val="4969A8">
                    <a:alpha val="56186"/>
                  </a:srgb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3B-5E4B-8C1E-F6897E33DFA9}"/>
              </c:ext>
            </c:extLst>
          </c:dPt>
          <c:dPt>
            <c:idx val="1"/>
            <c:invertIfNegative val="1"/>
            <c:bubble3D val="0"/>
            <c:spPr>
              <a:solidFill>
                <a:srgbClr val="316AAD">
                  <a:alpha val="32000"/>
                </a:srgbClr>
              </a:solidFill>
              <a:ln w="3175">
                <a:solidFill>
                  <a:srgbClr val="4969A8">
                    <a:alpha val="56186"/>
                  </a:srgb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3B-5E4B-8C1E-F6897E33DFA9}"/>
              </c:ext>
            </c:extLst>
          </c:dPt>
          <c:dPt>
            <c:idx val="2"/>
            <c:invertIfNegative val="0"/>
            <c:bubble3D val="0"/>
            <c:spPr>
              <a:solidFill>
                <a:srgbClr val="316AAD"/>
              </a:solidFill>
              <a:ln w="3175">
                <a:solidFill>
                  <a:srgbClr val="316AAD">
                    <a:alpha val="56000"/>
                  </a:srgb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3B-5E4B-8C1E-F6897E33DFA9}"/>
              </c:ext>
            </c:extLst>
          </c:dPt>
          <c:dLbls>
            <c:delete val="1"/>
          </c:dLbls>
          <c:cat>
            <c:strRef>
              <c:f>Datos!$B$3:$B$26</c:f>
              <c:strCache>
                <c:ptCount val="24"/>
                <c:pt idx="0">
                  <c:v>Baskepensiones</c:v>
                </c:pt>
                <c:pt idx="1">
                  <c:v>Euskadiko Pentsioak</c:v>
                </c:pt>
                <c:pt idx="2">
                  <c:v>Indexa (Caser Previsión)</c:v>
                </c:pt>
                <c:pt idx="3">
                  <c:v>Renta 4</c:v>
                </c:pt>
                <c:pt idx="4">
                  <c:v>Rural Pensión XXI </c:v>
                </c:pt>
                <c:pt idx="5">
                  <c:v>Occident Previsión</c:v>
                </c:pt>
                <c:pt idx="6">
                  <c:v>Bankoa Abanca</c:v>
                </c:pt>
                <c:pt idx="7">
                  <c:v>Mediolanum Prev.</c:v>
                </c:pt>
                <c:pt idx="8">
                  <c:v>Abante</c:v>
                </c:pt>
                <c:pt idx="9">
                  <c:v>March Previsión</c:v>
                </c:pt>
                <c:pt idx="10">
                  <c:v>Finecopensión</c:v>
                </c:pt>
                <c:pt idx="11">
                  <c:v>Bankinter</c:v>
                </c:pt>
                <c:pt idx="12">
                  <c:v>Bestinver Individual</c:v>
                </c:pt>
                <c:pt idx="13">
                  <c:v>DB-Zurich Previsión</c:v>
                </c:pt>
                <c:pt idx="14">
                  <c:v>Gerocaixa</c:v>
                </c:pt>
                <c:pt idx="15">
                  <c:v>PSN Aurrikuspena</c:v>
                </c:pt>
                <c:pt idx="16">
                  <c:v>Mapfre Vida Uno</c:v>
                </c:pt>
                <c:pt idx="17">
                  <c:v>Winterthur</c:v>
                </c:pt>
                <c:pt idx="18">
                  <c:v>Svrnepensión</c:v>
                </c:pt>
                <c:pt idx="19">
                  <c:v>Santalucia Jubilación</c:v>
                </c:pt>
                <c:pt idx="20">
                  <c:v>Bansabadell Previsión</c:v>
                </c:pt>
                <c:pt idx="21">
                  <c:v>Generali Previsión Social</c:v>
                </c:pt>
                <c:pt idx="22">
                  <c:v>Santander Previsión 1</c:v>
                </c:pt>
                <c:pt idx="23">
                  <c:v>Norpensión</c:v>
                </c:pt>
              </c:strCache>
            </c:strRef>
          </c:cat>
          <c:val>
            <c:numRef>
              <c:f>Datos!$G$3:$G$26</c:f>
              <c:numCache>
                <c:formatCode>0.00</c:formatCode>
                <c:ptCount val="24"/>
                <c:pt idx="0">
                  <c:v>85.309886059999997</c:v>
                </c:pt>
                <c:pt idx="1">
                  <c:v>21.639194990000004</c:v>
                </c:pt>
                <c:pt idx="2">
                  <c:v>9.4967819099999993</c:v>
                </c:pt>
                <c:pt idx="3">
                  <c:v>4.0657677699999999</c:v>
                </c:pt>
                <c:pt idx="4">
                  <c:v>2.6919622600000008</c:v>
                </c:pt>
                <c:pt idx="5">
                  <c:v>1.8898779000000003</c:v>
                </c:pt>
                <c:pt idx="6">
                  <c:v>1.6432008999999119</c:v>
                </c:pt>
                <c:pt idx="7">
                  <c:v>1.0056299499999999</c:v>
                </c:pt>
                <c:pt idx="8">
                  <c:v>0.15608332</c:v>
                </c:pt>
                <c:pt idx="9">
                  <c:v>0.11260508000000001</c:v>
                </c:pt>
                <c:pt idx="10">
                  <c:v>8.8979969999999978E-2</c:v>
                </c:pt>
                <c:pt idx="11">
                  <c:v>2.7278220000000672E-2</c:v>
                </c:pt>
                <c:pt idx="12">
                  <c:v>-2.2855199999993201E-3</c:v>
                </c:pt>
                <c:pt idx="13">
                  <c:v>-0.3136204199999999</c:v>
                </c:pt>
                <c:pt idx="14">
                  <c:v>-0.44267024000000582</c:v>
                </c:pt>
                <c:pt idx="15">
                  <c:v>-0.51033002000000005</c:v>
                </c:pt>
                <c:pt idx="16">
                  <c:v>-0.62038028999999961</c:v>
                </c:pt>
                <c:pt idx="17">
                  <c:v>-0.72138266000000018</c:v>
                </c:pt>
                <c:pt idx="18">
                  <c:v>-3.022959119999999</c:v>
                </c:pt>
                <c:pt idx="19">
                  <c:v>-3.7805593900000001</c:v>
                </c:pt>
                <c:pt idx="20">
                  <c:v>-3.8818536600000009</c:v>
                </c:pt>
                <c:pt idx="21">
                  <c:v>-4.8486239199999996</c:v>
                </c:pt>
                <c:pt idx="22">
                  <c:v>-8.8739311499999989</c:v>
                </c:pt>
                <c:pt idx="23">
                  <c:v>-24.988214479999996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3B-5E4B-8C1E-F6897E33DF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1456185695"/>
        <c:axId val="1457800207"/>
      </c:barChart>
      <c:catAx>
        <c:axId val="145618569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7800207"/>
        <c:crosses val="autoZero"/>
        <c:auto val="1"/>
        <c:lblAlgn val="ctr"/>
        <c:lblOffset val="100"/>
        <c:noMultiLvlLbl val="0"/>
      </c:catAx>
      <c:valAx>
        <c:axId val="145780020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6185695"/>
        <c:crosses val="autoZero"/>
        <c:crossBetween val="between"/>
      </c:valAx>
      <c:spPr>
        <a:noFill/>
        <a:ln w="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Aportación media por partícipe EPSVs individuales 2025 (€)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260914424956123"/>
          <c:y val="0.17163625821487186"/>
          <c:w val="0.73714756944444459"/>
          <c:h val="0.7403650887618306"/>
        </c:manualLayout>
      </c:layout>
      <c:barChart>
        <c:barDir val="bar"/>
        <c:grouping val="clustered"/>
        <c:varyColors val="0"/>
        <c:ser>
          <c:idx val="4"/>
          <c:order val="0"/>
          <c:tx>
            <c:strRef>
              <c:f>Datos!$H$2</c:f>
              <c:strCache>
                <c:ptCount val="1"/>
                <c:pt idx="0">
                  <c:v>31/12/2025 YtD</c:v>
                </c:pt>
              </c:strCache>
            </c:strRef>
          </c:tx>
          <c:spPr>
            <a:solidFill>
              <a:srgbClr val="316AAD">
                <a:alpha val="32091"/>
              </a:srgbClr>
            </a:solidFill>
            <a:ln w="3175">
              <a:solidFill>
                <a:schemeClr val="accent1">
                  <a:lumMod val="20000"/>
                  <a:lumOff val="80000"/>
                  <a:alpha val="5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16AAD">
                  <a:alpha val="96150"/>
                </a:srgbClr>
              </a:solidFill>
              <a:ln w="3175">
                <a:solidFill>
                  <a:schemeClr val="accent1">
                    <a:lumMod val="20000"/>
                    <a:lumOff val="80000"/>
                    <a:alpha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BB-7447-8F0F-21BC07BCB535}"/>
              </c:ext>
            </c:extLst>
          </c:dPt>
          <c:dPt>
            <c:idx val="1"/>
            <c:invertIfNegative val="0"/>
            <c:bubble3D val="0"/>
            <c:spPr>
              <a:solidFill>
                <a:srgbClr val="316AAD">
                  <a:alpha val="32091"/>
                </a:srgbClr>
              </a:solidFill>
              <a:ln w="3175">
                <a:solidFill>
                  <a:schemeClr val="accent1">
                    <a:lumMod val="20000"/>
                    <a:lumOff val="80000"/>
                    <a:alpha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BB-7447-8F0F-21BC07BCB5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Datos!$B$3:$B$26</c:f>
              <c:strCache>
                <c:ptCount val="24"/>
                <c:pt idx="0">
                  <c:v>Baskepensiones</c:v>
                </c:pt>
                <c:pt idx="1">
                  <c:v>Euskadiko Pentsioak</c:v>
                </c:pt>
                <c:pt idx="2">
                  <c:v>Indexa (Caser Previsión)</c:v>
                </c:pt>
                <c:pt idx="3">
                  <c:v>Renta 4</c:v>
                </c:pt>
                <c:pt idx="4">
                  <c:v>Rural Pensión XXI </c:v>
                </c:pt>
                <c:pt idx="5">
                  <c:v>Occident Previsión</c:v>
                </c:pt>
                <c:pt idx="6">
                  <c:v>Bankoa Abanca</c:v>
                </c:pt>
                <c:pt idx="7">
                  <c:v>Mediolanum Prev.</c:v>
                </c:pt>
                <c:pt idx="8">
                  <c:v>Abante</c:v>
                </c:pt>
                <c:pt idx="9">
                  <c:v>March Previsión</c:v>
                </c:pt>
                <c:pt idx="10">
                  <c:v>Finecopensión</c:v>
                </c:pt>
                <c:pt idx="11">
                  <c:v>Bankinter</c:v>
                </c:pt>
                <c:pt idx="12">
                  <c:v>Bestinver Individual</c:v>
                </c:pt>
                <c:pt idx="13">
                  <c:v>DB-Zurich Previsión</c:v>
                </c:pt>
                <c:pt idx="14">
                  <c:v>Gerocaixa</c:v>
                </c:pt>
                <c:pt idx="15">
                  <c:v>PSN Aurrikuspena</c:v>
                </c:pt>
                <c:pt idx="16">
                  <c:v>Mapfre Vida Uno</c:v>
                </c:pt>
                <c:pt idx="17">
                  <c:v>Winterthur</c:v>
                </c:pt>
                <c:pt idx="18">
                  <c:v>Svrnepensión</c:v>
                </c:pt>
                <c:pt idx="19">
                  <c:v>Santalucia Jubilación</c:v>
                </c:pt>
                <c:pt idx="20">
                  <c:v>Bansabadell Previsión</c:v>
                </c:pt>
                <c:pt idx="21">
                  <c:v>Generali Previsión Social</c:v>
                </c:pt>
                <c:pt idx="22">
                  <c:v>Santander Previsión 1</c:v>
                </c:pt>
                <c:pt idx="23">
                  <c:v>Norpensión</c:v>
                </c:pt>
              </c:strCache>
            </c:strRef>
          </c:cat>
          <c:val>
            <c:numRef>
              <c:f>Datos!$H$3:$H$26</c:f>
              <c:numCache>
                <c:formatCode>#,##0</c:formatCode>
                <c:ptCount val="24"/>
                <c:pt idx="0">
                  <c:v>816.31402486798879</c:v>
                </c:pt>
                <c:pt idx="1">
                  <c:v>808.6935425367019</c:v>
                </c:pt>
                <c:pt idx="2">
                  <c:v>2426.2615657670799</c:v>
                </c:pt>
                <c:pt idx="3">
                  <c:v>1143.7118034967693</c:v>
                </c:pt>
                <c:pt idx="4">
                  <c:v>673.94558294004548</c:v>
                </c:pt>
                <c:pt idx="5">
                  <c:v>977.82893156732894</c:v>
                </c:pt>
                <c:pt idx="6">
                  <c:v>854.49324251090002</c:v>
                </c:pt>
                <c:pt idx="7">
                  <c:v>954.35743286299498</c:v>
                </c:pt>
                <c:pt idx="8">
                  <c:v>1734.2591111111112</c:v>
                </c:pt>
                <c:pt idx="9">
                  <c:v>709.54406998158379</c:v>
                </c:pt>
                <c:pt idx="10">
                  <c:v>814.42790020790017</c:v>
                </c:pt>
                <c:pt idx="11">
                  <c:v>719.19060597378416</c:v>
                </c:pt>
                <c:pt idx="12">
                  <c:v>1158.5582382382388</c:v>
                </c:pt>
                <c:pt idx="13">
                  <c:v>546.05025868440498</c:v>
                </c:pt>
                <c:pt idx="14">
                  <c:v>450.73679457341501</c:v>
                </c:pt>
                <c:pt idx="15">
                  <c:v>301.61230188679241</c:v>
                </c:pt>
                <c:pt idx="16">
                  <c:v>396.64040175171363</c:v>
                </c:pt>
                <c:pt idx="17">
                  <c:v>498.61499137435305</c:v>
                </c:pt>
                <c:pt idx="18">
                  <c:v>729.07031509596106</c:v>
                </c:pt>
                <c:pt idx="19">
                  <c:v>619.79008368200834</c:v>
                </c:pt>
                <c:pt idx="20">
                  <c:v>241.2680278292336</c:v>
                </c:pt>
                <c:pt idx="21">
                  <c:v>534.17110582204361</c:v>
                </c:pt>
                <c:pt idx="22">
                  <c:v>262.38945196566652</c:v>
                </c:pt>
                <c:pt idx="23">
                  <c:v>451.09148716740378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BB-7447-8F0F-21BC07BCB5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1456185695"/>
        <c:axId val="1457800207"/>
      </c:barChart>
      <c:catAx>
        <c:axId val="145618569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7800207"/>
        <c:crosses val="autoZero"/>
        <c:auto val="1"/>
        <c:lblAlgn val="ctr"/>
        <c:lblOffset val="100"/>
        <c:noMultiLvlLbl val="0"/>
      </c:catAx>
      <c:valAx>
        <c:axId val="145780020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6185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36812</xdr:colOff>
      <xdr:row>0</xdr:row>
      <xdr:rowOff>27608</xdr:rowOff>
    </xdr:from>
    <xdr:to>
      <xdr:col>7</xdr:col>
      <xdr:colOff>249452</xdr:colOff>
      <xdr:row>25</xdr:row>
      <xdr:rowOff>156608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2CB10F0-2731-3848-B705-A04AAFF35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32596</xdr:colOff>
      <xdr:row>26</xdr:row>
      <xdr:rowOff>46997</xdr:rowOff>
    </xdr:from>
    <xdr:to>
      <xdr:col>7</xdr:col>
      <xdr:colOff>249452</xdr:colOff>
      <xdr:row>52</xdr:row>
      <xdr:rowOff>10345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8091816-0446-1347-BB73-B21E0F57FD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0.00088</cdr:x>
      <cdr:y>0.93133</cdr:y>
    </cdr:from>
    <cdr:to>
      <cdr:x>0.7179</cdr:x>
      <cdr:y>0.9853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FD491FA-44C1-D04F-757F-926EE9608161}"/>
            </a:ext>
          </a:extLst>
        </cdr:cNvPr>
        <cdr:cNvSpPr txBox="1"/>
      </cdr:nvSpPr>
      <cdr:spPr>
        <a:xfrm xmlns:a="http://schemas.openxmlformats.org/drawingml/2006/main">
          <a:off x="5080" y="4023360"/>
          <a:ext cx="4130035" cy="233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 baseline="0">
              <a:solidFill>
                <a:schemeClr val="tx1">
                  <a:lumMod val="75000"/>
                  <a:lumOff val="25000"/>
                </a:schemeClr>
              </a:solidFill>
            </a:rPr>
            <a:t>Fuente: EPSV.org. Elaboración Indexa Capital.</a:t>
          </a:r>
          <a:endParaRPr lang="es-ES" sz="9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0.74259</cdr:x>
      <cdr:y>0.91271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7E536C57-7600-DD64-8F93-33847FC7438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77318" y="3942907"/>
          <a:ext cx="1482682" cy="377093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0.00088</cdr:x>
      <cdr:y>0.93133</cdr:y>
    </cdr:from>
    <cdr:to>
      <cdr:x>0.7179</cdr:x>
      <cdr:y>0.9853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FD491FA-44C1-D04F-757F-926EE9608161}"/>
            </a:ext>
          </a:extLst>
        </cdr:cNvPr>
        <cdr:cNvSpPr txBox="1"/>
      </cdr:nvSpPr>
      <cdr:spPr>
        <a:xfrm xmlns:a="http://schemas.openxmlformats.org/drawingml/2006/main">
          <a:off x="5080" y="4023360"/>
          <a:ext cx="4130035" cy="233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 baseline="0">
              <a:solidFill>
                <a:schemeClr val="tx1">
                  <a:lumMod val="75000"/>
                  <a:lumOff val="25000"/>
                </a:schemeClr>
              </a:solidFill>
            </a:rPr>
            <a:t>Fuente: EPSV.org. Elaboración Indexa Capital.</a:t>
          </a:r>
          <a:endParaRPr lang="es-ES" sz="9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0.74259</cdr:x>
      <cdr:y>0.91271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7E536C57-7600-DD64-8F93-33847FC7438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77318" y="3942907"/>
          <a:ext cx="1482682" cy="377093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psv.org/informacion-de-interes/datos-estadistic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E15B2-528F-46C7-B444-3EA16A69060D}">
  <dimension ref="A1"/>
  <sheetViews>
    <sheetView tabSelected="1" zoomScale="138" zoomScaleNormal="100" workbookViewId="0">
      <selection activeCell="H3" sqref="H3"/>
    </sheetView>
  </sheetViews>
  <sheetFormatPr baseColWidth="10" defaultRowHeight="13.2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opLeftCell="B1" zoomScaleNormal="100" workbookViewId="0">
      <selection activeCell="H4" sqref="H4"/>
    </sheetView>
  </sheetViews>
  <sheetFormatPr baseColWidth="10" defaultColWidth="11.44140625" defaultRowHeight="14.4" x14ac:dyDescent="0.3"/>
  <cols>
    <col min="1" max="1" width="31" style="1" customWidth="1"/>
    <col min="2" max="2" width="58.44140625" style="1" bestFit="1" customWidth="1"/>
    <col min="3" max="8" width="13.77734375" style="1" customWidth="1"/>
    <col min="9" max="9" width="11.77734375" style="1" customWidth="1"/>
    <col min="10" max="16384" width="11.44140625" style="1"/>
  </cols>
  <sheetData>
    <row r="1" spans="1:9" s="4" customFormat="1" ht="43.2" x14ac:dyDescent="0.3">
      <c r="A1" s="4" t="s">
        <v>21</v>
      </c>
      <c r="B1" s="6" t="s">
        <v>26</v>
      </c>
      <c r="C1" s="15" t="s">
        <v>23</v>
      </c>
      <c r="D1" s="16" t="s">
        <v>27</v>
      </c>
      <c r="E1" s="15" t="s">
        <v>28</v>
      </c>
      <c r="F1" s="15" t="s">
        <v>58</v>
      </c>
      <c r="G1" s="16" t="s">
        <v>20</v>
      </c>
      <c r="H1" s="15" t="s">
        <v>22</v>
      </c>
    </row>
    <row r="2" spans="1:9" s="2" customFormat="1" ht="15" customHeight="1" x14ac:dyDescent="0.3">
      <c r="A2" s="9"/>
      <c r="B2" s="9"/>
      <c r="C2" s="14">
        <v>46387</v>
      </c>
      <c r="D2" s="36" t="s">
        <v>59</v>
      </c>
      <c r="E2" s="14" t="str">
        <f>D2</f>
        <v>31/12/2025 YtD</v>
      </c>
      <c r="F2" s="14"/>
      <c r="G2" s="38" t="str">
        <f>E2</f>
        <v>31/12/2025 YtD</v>
      </c>
      <c r="H2" s="14" t="str">
        <f>G2</f>
        <v>31/12/2025 YtD</v>
      </c>
    </row>
    <row r="3" spans="1:9" ht="13.8" customHeight="1" x14ac:dyDescent="0.3">
      <c r="A3" s="33" t="s">
        <v>35</v>
      </c>
      <c r="B3" s="7" t="s">
        <v>2</v>
      </c>
      <c r="C3" s="11">
        <v>256796</v>
      </c>
      <c r="D3" s="34">
        <v>209626176.33000004</v>
      </c>
      <c r="E3" s="13">
        <v>124316290.27000004</v>
      </c>
      <c r="F3" s="13">
        <v>6888867059.0500002</v>
      </c>
      <c r="G3" s="35">
        <f>(D3-E3)/1000000</f>
        <v>85.309886059999997</v>
      </c>
      <c r="H3" s="10">
        <f>D3/C3</f>
        <v>816.31402486798879</v>
      </c>
      <c r="I3" s="3"/>
    </row>
    <row r="4" spans="1:9" ht="13.8" customHeight="1" x14ac:dyDescent="0.3">
      <c r="A4" s="1" t="s">
        <v>40</v>
      </c>
      <c r="B4" s="7" t="s">
        <v>18</v>
      </c>
      <c r="C4" s="11">
        <v>101289</v>
      </c>
      <c r="D4" s="12">
        <v>81911760.230000004</v>
      </c>
      <c r="E4" s="13">
        <v>60272565.240000002</v>
      </c>
      <c r="F4" s="13">
        <v>1830347903.77</v>
      </c>
      <c r="G4" s="17">
        <f>(D4-E4)/1000000</f>
        <v>21.639194990000004</v>
      </c>
      <c r="H4" s="10">
        <f>D4/C4</f>
        <v>808.6935425367019</v>
      </c>
      <c r="I4" s="3"/>
    </row>
    <row r="5" spans="1:9" ht="13.8" customHeight="1" x14ac:dyDescent="0.3">
      <c r="A5" s="30" t="s">
        <v>37</v>
      </c>
      <c r="B5" s="30" t="s">
        <v>3</v>
      </c>
      <c r="C5" s="29">
        <v>4113</v>
      </c>
      <c r="D5" s="12">
        <v>9979213.8200000003</v>
      </c>
      <c r="E5" s="13">
        <v>482431.91</v>
      </c>
      <c r="F5" s="13">
        <v>87218855.729999974</v>
      </c>
      <c r="G5" s="32">
        <f>(D5-E5)/1000000</f>
        <v>9.4967819099999993</v>
      </c>
      <c r="H5" s="31">
        <f>D5/C5</f>
        <v>2426.2615657670799</v>
      </c>
      <c r="I5" s="3"/>
    </row>
    <row r="6" spans="1:9" ht="13.8" customHeight="1" x14ac:dyDescent="0.3">
      <c r="A6" s="30" t="s">
        <v>50</v>
      </c>
      <c r="B6" s="30" t="s">
        <v>5</v>
      </c>
      <c r="C6" s="29">
        <v>5262</v>
      </c>
      <c r="D6" s="34">
        <v>6018211.5099999998</v>
      </c>
      <c r="E6" s="13">
        <v>1952443.74</v>
      </c>
      <c r="F6" s="13">
        <v>92690793.010000005</v>
      </c>
      <c r="G6" s="32">
        <f>(D6-E6)/1000000</f>
        <v>4.0657677699999999</v>
      </c>
      <c r="H6" s="31">
        <f>D6/C6</f>
        <v>1143.7118034967693</v>
      </c>
      <c r="I6" s="3"/>
    </row>
    <row r="7" spans="1:9" ht="13.8" customHeight="1" x14ac:dyDescent="0.3">
      <c r="A7" s="28" t="s">
        <v>51</v>
      </c>
      <c r="B7" s="30" t="s">
        <v>11</v>
      </c>
      <c r="C7" s="29">
        <v>11442</v>
      </c>
      <c r="D7" s="34">
        <v>7711285.3600000003</v>
      </c>
      <c r="E7" s="13">
        <v>5019323.0999999996</v>
      </c>
      <c r="F7" s="13">
        <v>166133838.75999999</v>
      </c>
      <c r="G7" s="32">
        <f>(D7-E7)/1000000</f>
        <v>2.6919622600000008</v>
      </c>
      <c r="H7" s="31">
        <f>D7/C7</f>
        <v>673.94558294004548</v>
      </c>
      <c r="I7" s="3"/>
    </row>
    <row r="8" spans="1:9" ht="13.8" customHeight="1" x14ac:dyDescent="0.3">
      <c r="A8" s="1" t="s">
        <v>42</v>
      </c>
      <c r="B8" s="7" t="s">
        <v>30</v>
      </c>
      <c r="C8" s="11">
        <v>6795</v>
      </c>
      <c r="D8" s="12">
        <v>6644347.5899999999</v>
      </c>
      <c r="E8" s="13">
        <v>4754469.6899999995</v>
      </c>
      <c r="F8" s="13">
        <v>143719328.88</v>
      </c>
      <c r="G8" s="17">
        <f>(D8-E8)/1000000</f>
        <v>1.8898779000000003</v>
      </c>
      <c r="H8" s="10">
        <f>D8/C8</f>
        <v>977.82893156732894</v>
      </c>
      <c r="I8" s="3"/>
    </row>
    <row r="9" spans="1:9" ht="13.8" customHeight="1" x14ac:dyDescent="0.3">
      <c r="A9" s="33" t="s">
        <v>33</v>
      </c>
      <c r="B9" s="7" t="s">
        <v>31</v>
      </c>
      <c r="C9" s="11">
        <v>6643</v>
      </c>
      <c r="D9" s="34">
        <v>5676398.6099999091</v>
      </c>
      <c r="E9" s="13">
        <v>4033197.7099999972</v>
      </c>
      <c r="F9" s="13">
        <v>185729220.73171592</v>
      </c>
      <c r="G9" s="35">
        <f>(D9-E9)/1000000</f>
        <v>1.6432008999999119</v>
      </c>
      <c r="H9" s="10">
        <f>D9/C9</f>
        <v>854.49324251090002</v>
      </c>
      <c r="I9" s="3"/>
    </row>
    <row r="10" spans="1:9" ht="13.8" customHeight="1" x14ac:dyDescent="0.3">
      <c r="A10" s="5" t="s">
        <v>47</v>
      </c>
      <c r="B10" s="7" t="s">
        <v>8</v>
      </c>
      <c r="C10" s="11">
        <v>2197</v>
      </c>
      <c r="D10" s="12">
        <v>2096723.28</v>
      </c>
      <c r="E10" s="13">
        <v>1091093.33</v>
      </c>
      <c r="F10" s="13">
        <v>71018726.939999998</v>
      </c>
      <c r="G10" s="17">
        <f>(D10-E10)/1000000</f>
        <v>1.0056299499999999</v>
      </c>
      <c r="H10" s="10">
        <f>D10/C10</f>
        <v>954.35743286299498</v>
      </c>
      <c r="I10" s="3"/>
    </row>
    <row r="11" spans="1:9" ht="13.8" customHeight="1" x14ac:dyDescent="0.3">
      <c r="A11" s="33" t="s">
        <v>39</v>
      </c>
      <c r="B11" s="7" t="s">
        <v>56</v>
      </c>
      <c r="C11" s="11">
        <v>90</v>
      </c>
      <c r="D11" s="34">
        <v>156083.32</v>
      </c>
      <c r="E11" s="13"/>
      <c r="F11" s="13">
        <v>10861401.43</v>
      </c>
      <c r="G11" s="35">
        <f>(D11-E11)/1000000</f>
        <v>0.15608332</v>
      </c>
      <c r="H11" s="10">
        <f>D11/C11</f>
        <v>1734.2591111111112</v>
      </c>
      <c r="I11" s="3"/>
    </row>
    <row r="12" spans="1:9" ht="13.8" customHeight="1" x14ac:dyDescent="0.3">
      <c r="A12" s="1" t="s">
        <v>46</v>
      </c>
      <c r="B12" s="7" t="s">
        <v>4</v>
      </c>
      <c r="C12" s="11">
        <v>543</v>
      </c>
      <c r="D12" s="12">
        <v>385282.43</v>
      </c>
      <c r="E12" s="13">
        <v>272677.34999999998</v>
      </c>
      <c r="F12" s="13">
        <v>29668099.120000001</v>
      </c>
      <c r="G12" s="17">
        <f>(D12-E12)/1000000</f>
        <v>0.11260508000000001</v>
      </c>
      <c r="H12" s="10">
        <f>D12/C12</f>
        <v>709.54406998158379</v>
      </c>
      <c r="I12" s="3"/>
    </row>
    <row r="13" spans="1:9" ht="13.95" customHeight="1" x14ac:dyDescent="0.3">
      <c r="A13" s="1" t="s">
        <v>41</v>
      </c>
      <c r="B13" s="7" t="s">
        <v>7</v>
      </c>
      <c r="C13" s="11">
        <v>962</v>
      </c>
      <c r="D13" s="12">
        <v>783479.64</v>
      </c>
      <c r="E13" s="13">
        <v>694499.67</v>
      </c>
      <c r="F13" s="13">
        <v>63126857.490000002</v>
      </c>
      <c r="G13" s="17">
        <f>(D13-E13)/1000000</f>
        <v>8.8979969999999978E-2</v>
      </c>
      <c r="H13" s="10">
        <f>D13/C13</f>
        <v>814.42790020790017</v>
      </c>
      <c r="I13" s="3"/>
    </row>
    <row r="14" spans="1:9" ht="13.95" customHeight="1" x14ac:dyDescent="0.3">
      <c r="A14" s="1" t="s">
        <v>32</v>
      </c>
      <c r="B14" s="7" t="s">
        <v>13</v>
      </c>
      <c r="C14" s="11">
        <v>13961</v>
      </c>
      <c r="D14" s="12">
        <v>10040620.050000001</v>
      </c>
      <c r="E14" s="13">
        <v>10013341.83</v>
      </c>
      <c r="F14" s="13">
        <v>390915458.92000002</v>
      </c>
      <c r="G14" s="17">
        <f>(D14-E14)/1000000</f>
        <v>2.7278220000000672E-2</v>
      </c>
      <c r="H14" s="10">
        <f>D14/C14</f>
        <v>719.19060597378416</v>
      </c>
      <c r="I14" s="3"/>
    </row>
    <row r="15" spans="1:9" ht="13.95" customHeight="1" x14ac:dyDescent="0.3">
      <c r="A15" s="33" t="s">
        <v>36</v>
      </c>
      <c r="B15" s="7" t="s">
        <v>9</v>
      </c>
      <c r="C15" s="11">
        <v>999</v>
      </c>
      <c r="D15" s="34">
        <v>1157399.6800000006</v>
      </c>
      <c r="E15" s="13">
        <v>1159685.2</v>
      </c>
      <c r="F15" s="13">
        <v>56144565.990000002</v>
      </c>
      <c r="G15" s="35">
        <f>(D15-E15)/1000000</f>
        <v>-2.2855199999993201E-3</v>
      </c>
      <c r="H15" s="10">
        <f>D15/C15</f>
        <v>1158.5582382382388</v>
      </c>
      <c r="I15" s="3"/>
    </row>
    <row r="16" spans="1:9" ht="13.95" customHeight="1" x14ac:dyDescent="0.3">
      <c r="A16" s="1" t="s">
        <v>38</v>
      </c>
      <c r="B16" s="7" t="s">
        <v>6</v>
      </c>
      <c r="C16" s="11">
        <v>1353</v>
      </c>
      <c r="D16" s="12">
        <v>738806</v>
      </c>
      <c r="E16" s="13">
        <v>1052426.42</v>
      </c>
      <c r="F16" s="13">
        <v>34968449.619999997</v>
      </c>
      <c r="G16" s="17">
        <f>(D16-E16)/1000000</f>
        <v>-0.3136204199999999</v>
      </c>
      <c r="H16" s="10">
        <f>D16/C16</f>
        <v>546.05025868440498</v>
      </c>
      <c r="I16" s="3"/>
    </row>
    <row r="17" spans="1:9" ht="13.95" customHeight="1" x14ac:dyDescent="0.3">
      <c r="A17" s="1" t="s">
        <v>44</v>
      </c>
      <c r="B17" s="7" t="s">
        <v>16</v>
      </c>
      <c r="C17" s="11">
        <v>67888</v>
      </c>
      <c r="D17" s="12">
        <v>30599619.509999998</v>
      </c>
      <c r="E17" s="13">
        <v>31042289.750000004</v>
      </c>
      <c r="F17" s="13">
        <v>1236582331.0300002</v>
      </c>
      <c r="G17" s="17">
        <f>(D17-E17)/1000000</f>
        <v>-0.44267024000000582</v>
      </c>
      <c r="H17" s="10">
        <f>D17/C17</f>
        <v>450.73679457341501</v>
      </c>
      <c r="I17" s="3"/>
    </row>
    <row r="18" spans="1:9" ht="13.95" customHeight="1" x14ac:dyDescent="0.3">
      <c r="A18" s="5" t="s">
        <v>49</v>
      </c>
      <c r="B18" s="7" t="s">
        <v>29</v>
      </c>
      <c r="C18" s="11">
        <v>530</v>
      </c>
      <c r="D18" s="12">
        <v>159854.51999999999</v>
      </c>
      <c r="E18" s="13">
        <v>670184.54</v>
      </c>
      <c r="F18" s="13">
        <v>7563089.7199999997</v>
      </c>
      <c r="G18" s="17">
        <f>(D18-E18)/1000000</f>
        <v>-0.51033002000000005</v>
      </c>
      <c r="H18" s="10">
        <f>D18/C18</f>
        <v>301.61230188679241</v>
      </c>
      <c r="I18" s="3"/>
    </row>
    <row r="19" spans="1:9" ht="13.95" customHeight="1" x14ac:dyDescent="0.3">
      <c r="A19" s="1" t="s">
        <v>45</v>
      </c>
      <c r="B19" s="7" t="s">
        <v>10</v>
      </c>
      <c r="C19" s="11">
        <v>10504</v>
      </c>
      <c r="D19" s="12">
        <v>4166310.78</v>
      </c>
      <c r="E19" s="13">
        <v>4786691.0699999994</v>
      </c>
      <c r="F19" s="13">
        <v>133913142.66</v>
      </c>
      <c r="G19" s="17">
        <f>(D19-E19)/1000000</f>
        <v>-0.62038028999999961</v>
      </c>
      <c r="H19" s="10">
        <f>D19/C19</f>
        <v>396.64040175171363</v>
      </c>
      <c r="I19" s="3"/>
    </row>
    <row r="20" spans="1:9" ht="13.95" customHeight="1" x14ac:dyDescent="0.3">
      <c r="A20" s="33" t="s">
        <v>55</v>
      </c>
      <c r="B20" s="7" t="s">
        <v>1</v>
      </c>
      <c r="C20" s="11">
        <v>3478</v>
      </c>
      <c r="D20" s="34">
        <v>1734182.94</v>
      </c>
      <c r="E20" s="13">
        <v>2455565.6</v>
      </c>
      <c r="F20" s="13">
        <v>76171328.480000004</v>
      </c>
      <c r="G20" s="35">
        <f>(D20-E20)/1000000</f>
        <v>-0.72138266000000018</v>
      </c>
      <c r="H20" s="10">
        <f>D20/C20</f>
        <v>498.61499137435305</v>
      </c>
      <c r="I20" s="3"/>
    </row>
    <row r="21" spans="1:9" ht="13.95" customHeight="1" x14ac:dyDescent="0.3">
      <c r="A21" s="1" t="s">
        <v>54</v>
      </c>
      <c r="B21" s="7" t="s">
        <v>15</v>
      </c>
      <c r="C21" s="11">
        <v>6982</v>
      </c>
      <c r="D21" s="12">
        <v>5090368.9400000004</v>
      </c>
      <c r="E21" s="13">
        <v>8113328.0599999996</v>
      </c>
      <c r="F21" s="13">
        <v>297512827.62</v>
      </c>
      <c r="G21" s="17">
        <f>(D21-E21)/1000000</f>
        <v>-3.022959119999999</v>
      </c>
      <c r="H21" s="10">
        <f>D21/C21</f>
        <v>729.07031509596106</v>
      </c>
      <c r="I21" s="3"/>
    </row>
    <row r="22" spans="1:9" ht="13.95" customHeight="1" x14ac:dyDescent="0.3">
      <c r="A22" s="33" t="s">
        <v>52</v>
      </c>
      <c r="B22" s="7" t="s">
        <v>0</v>
      </c>
      <c r="C22" s="11">
        <v>1673</v>
      </c>
      <c r="D22" s="34">
        <v>1036908.8099999999</v>
      </c>
      <c r="E22" s="13">
        <v>4817468.2</v>
      </c>
      <c r="F22" s="13">
        <v>34789442.939999998</v>
      </c>
      <c r="G22" s="35">
        <f>(D22-E22)/1000000</f>
        <v>-3.7805593900000001</v>
      </c>
      <c r="H22" s="10">
        <f>D22/C22</f>
        <v>619.79008368200834</v>
      </c>
      <c r="I22" s="3"/>
    </row>
    <row r="23" spans="1:9" ht="13.95" customHeight="1" x14ac:dyDescent="0.3">
      <c r="A23" s="33" t="s">
        <v>34</v>
      </c>
      <c r="B23" s="7" t="s">
        <v>14</v>
      </c>
      <c r="C23" s="11">
        <v>23213</v>
      </c>
      <c r="D23" s="34">
        <v>5600554.7299999995</v>
      </c>
      <c r="E23" s="13">
        <v>9482408.3900000006</v>
      </c>
      <c r="F23" s="13">
        <v>258834201.33000004</v>
      </c>
      <c r="G23" s="35">
        <f>(D23-E23)/1000000</f>
        <v>-3.8818536600000009</v>
      </c>
      <c r="H23" s="10">
        <f>D23/C23</f>
        <v>241.2680278292336</v>
      </c>
      <c r="I23" s="3"/>
    </row>
    <row r="24" spans="1:9" ht="13.95" customHeight="1" x14ac:dyDescent="0.3">
      <c r="A24" s="1" t="s">
        <v>43</v>
      </c>
      <c r="B24" s="7" t="s">
        <v>12</v>
      </c>
      <c r="C24" s="11">
        <v>2731</v>
      </c>
      <c r="D24" s="12">
        <v>1458821.2900000012</v>
      </c>
      <c r="E24" s="13">
        <v>6307445.2100000009</v>
      </c>
      <c r="F24" s="13">
        <v>45082386.866429828</v>
      </c>
      <c r="G24" s="17">
        <f>(D24-E24)/1000000</f>
        <v>-4.8486239199999996</v>
      </c>
      <c r="H24" s="10">
        <f>D24/C24</f>
        <v>534.17110582204361</v>
      </c>
      <c r="I24" s="3"/>
    </row>
    <row r="25" spans="1:9" ht="13.95" customHeight="1" x14ac:dyDescent="0.3">
      <c r="A25" s="33" t="s">
        <v>53</v>
      </c>
      <c r="B25" s="7" t="s">
        <v>17</v>
      </c>
      <c r="C25" s="11">
        <v>39961</v>
      </c>
      <c r="D25" s="34">
        <v>10485344.890000001</v>
      </c>
      <c r="E25" s="13">
        <v>19359276.039999999</v>
      </c>
      <c r="F25" s="13">
        <v>656086815.30000007</v>
      </c>
      <c r="G25" s="35">
        <f>(D25-E25)/1000000</f>
        <v>-8.8739311499999989</v>
      </c>
      <c r="H25" s="10">
        <f>D25/C25</f>
        <v>262.38945196566652</v>
      </c>
      <c r="I25" s="3"/>
    </row>
    <row r="26" spans="1:9" ht="13.95" customHeight="1" x14ac:dyDescent="0.3">
      <c r="A26" s="18" t="s">
        <v>48</v>
      </c>
      <c r="B26" s="19" t="s">
        <v>19</v>
      </c>
      <c r="C26" s="20">
        <v>55172</v>
      </c>
      <c r="D26" s="21">
        <v>24887619.530000001</v>
      </c>
      <c r="E26" s="22">
        <v>49875834.009999998</v>
      </c>
      <c r="F26" s="22">
        <v>1732047725.4899995</v>
      </c>
      <c r="G26" s="23">
        <f>(D26-E26)/1000000</f>
        <v>-24.988214479999996</v>
      </c>
      <c r="H26" s="24">
        <f>D26/C26</f>
        <v>451.09148716740378</v>
      </c>
      <c r="I26" s="3"/>
    </row>
    <row r="27" spans="1:9" ht="13.95" customHeight="1" x14ac:dyDescent="0.3">
      <c r="A27" s="25" t="s">
        <v>24</v>
      </c>
      <c r="B27" s="25"/>
      <c r="C27" s="26">
        <f>SUM(C3:C26)</f>
        <v>624577</v>
      </c>
      <c r="D27" s="37">
        <f t="shared" ref="D27:G27" si="0">SUM(D3:D26)</f>
        <v>428145373.78999984</v>
      </c>
      <c r="E27" s="26">
        <f t="shared" si="0"/>
        <v>352024936.32999998</v>
      </c>
      <c r="F27" s="26">
        <f t="shared" si="0"/>
        <v>14529993850.878147</v>
      </c>
      <c r="G27" s="39">
        <f t="shared" si="0"/>
        <v>76.120437459999906</v>
      </c>
      <c r="H27" s="27">
        <f t="shared" ref="H27" si="1">D27/C27</f>
        <v>685.4965421237091</v>
      </c>
    </row>
    <row r="28" spans="1:9" ht="13.95" customHeight="1" x14ac:dyDescent="0.3">
      <c r="A28" s="1" t="s">
        <v>57</v>
      </c>
      <c r="D28" s="3"/>
      <c r="E28" s="3"/>
      <c r="F28" s="3"/>
      <c r="G28" s="3"/>
      <c r="H28" s="3"/>
      <c r="I28" s="3"/>
    </row>
    <row r="29" spans="1:9" x14ac:dyDescent="0.3">
      <c r="A29" s="8" t="s">
        <v>25</v>
      </c>
      <c r="D29" s="3"/>
      <c r="E29" s="3"/>
      <c r="F29" s="3"/>
      <c r="G29" s="3"/>
      <c r="H29" s="3"/>
      <c r="I29" s="3"/>
    </row>
    <row r="30" spans="1:9" x14ac:dyDescent="0.3">
      <c r="D30" s="3"/>
      <c r="E30" s="3"/>
      <c r="F30" s="3"/>
      <c r="G30" s="3"/>
      <c r="H30" s="3"/>
      <c r="I30" s="3"/>
    </row>
    <row r="31" spans="1:9" x14ac:dyDescent="0.3">
      <c r="D31" s="3"/>
      <c r="E31" s="3"/>
      <c r="F31" s="3"/>
      <c r="G31" s="3"/>
      <c r="H31" s="3"/>
      <c r="I31" s="3"/>
    </row>
    <row r="32" spans="1:9" x14ac:dyDescent="0.3">
      <c r="D32" s="3"/>
      <c r="E32" s="3"/>
      <c r="F32" s="3"/>
      <c r="G32" s="3"/>
      <c r="H32" s="3"/>
      <c r="I32" s="3"/>
    </row>
    <row r="33" spans="4:9" x14ac:dyDescent="0.3">
      <c r="D33" s="3"/>
      <c r="E33" s="3"/>
      <c r="F33" s="3"/>
      <c r="G33" s="3"/>
      <c r="H33" s="3"/>
      <c r="I33" s="3"/>
    </row>
    <row r="34" spans="4:9" x14ac:dyDescent="0.3">
      <c r="D34" s="3"/>
      <c r="E34" s="3"/>
      <c r="F34" s="3"/>
      <c r="G34" s="3"/>
      <c r="H34" s="3"/>
      <c r="I34" s="3"/>
    </row>
    <row r="35" spans="4:9" x14ac:dyDescent="0.3">
      <c r="I35" s="3"/>
    </row>
    <row r="36" spans="4:9" x14ac:dyDescent="0.3">
      <c r="D36" s="3"/>
      <c r="E36" s="3"/>
      <c r="F36" s="3"/>
      <c r="G36" s="3"/>
      <c r="H36" s="3"/>
      <c r="I36" s="3"/>
    </row>
    <row r="37" spans="4:9" x14ac:dyDescent="0.3">
      <c r="D37" s="3"/>
      <c r="E37" s="3"/>
      <c r="F37" s="3"/>
      <c r="G37" s="3"/>
      <c r="H37" s="3"/>
      <c r="I37" s="3"/>
    </row>
    <row r="38" spans="4:9" x14ac:dyDescent="0.3">
      <c r="D38" s="3"/>
      <c r="E38" s="3"/>
      <c r="F38" s="3"/>
      <c r="G38" s="3"/>
      <c r="H38" s="3"/>
      <c r="I38" s="3"/>
    </row>
    <row r="39" spans="4:9" x14ac:dyDescent="0.3">
      <c r="D39" s="3"/>
      <c r="E39" s="3"/>
      <c r="F39" s="3"/>
      <c r="G39" s="3"/>
      <c r="H39" s="3"/>
      <c r="I39" s="3"/>
    </row>
    <row r="40" spans="4:9" x14ac:dyDescent="0.3">
      <c r="D40" s="3"/>
      <c r="E40" s="3"/>
      <c r="F40" s="3"/>
      <c r="G40" s="3"/>
      <c r="H40" s="3"/>
      <c r="I40" s="3"/>
    </row>
    <row r="41" spans="4:9" x14ac:dyDescent="0.3">
      <c r="D41" s="3"/>
      <c r="E41" s="3"/>
      <c r="F41" s="3"/>
      <c r="G41" s="3"/>
      <c r="H41" s="3"/>
      <c r="I41" s="3"/>
    </row>
    <row r="42" spans="4:9" x14ac:dyDescent="0.3">
      <c r="D42" s="3"/>
      <c r="E42" s="3"/>
      <c r="F42" s="3"/>
      <c r="G42" s="3"/>
      <c r="H42" s="3"/>
      <c r="I42" s="3"/>
    </row>
    <row r="43" spans="4:9" x14ac:dyDescent="0.3">
      <c r="D43" s="3"/>
      <c r="E43" s="3"/>
      <c r="F43" s="3"/>
      <c r="G43" s="3"/>
      <c r="H43" s="3"/>
      <c r="I43" s="3"/>
    </row>
    <row r="44" spans="4:9" x14ac:dyDescent="0.3">
      <c r="D44" s="3"/>
      <c r="E44" s="3"/>
      <c r="F44" s="3"/>
      <c r="G44" s="3"/>
      <c r="H44" s="3"/>
      <c r="I44" s="3"/>
    </row>
    <row r="45" spans="4:9" x14ac:dyDescent="0.3">
      <c r="I45" s="3"/>
    </row>
  </sheetData>
  <sortState xmlns:xlrd2="http://schemas.microsoft.com/office/spreadsheetml/2017/richdata2" ref="A3:K26">
    <sortCondition descending="1" ref="G3:G26"/>
  </sortState>
  <phoneticPr fontId="0" type="noConversion"/>
  <hyperlinks>
    <hyperlink ref="A29" r:id="rId1" xr:uid="{774DCB5D-8F9B-421B-92A1-42CAB6F72356}"/>
  </hyperlinks>
  <printOptions horizontalCentered="1" verticalCentered="1"/>
  <pageMargins left="7.874015748031496E-2" right="7.874015748031496E-2" top="0.39370078740157483" bottom="0.39370078740157483" header="0" footer="0"/>
  <pageSetup paperSize="9" scale="110" orientation="landscape" horizontalDpi="300" verticalDpi="300" r:id="rId2"/>
  <headerFooter alignWithMargins="0"/>
  <ignoredErrors>
    <ignoredError sqref="C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Gráfico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François Derbaix</cp:lastModifiedBy>
  <cp:lastPrinted>2023-05-09T06:52:17Z</cp:lastPrinted>
  <dcterms:created xsi:type="dcterms:W3CDTF">2006-01-31T09:07:49Z</dcterms:created>
  <dcterms:modified xsi:type="dcterms:W3CDTF">2026-03-23T08:34:57Z</dcterms:modified>
</cp:coreProperties>
</file>