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rb\Dropbox (Grupo Bewa7er (nuevo)\Indexa Capital - Comunicación\NdP\2019\2019-02-05 II Comparativa fondos inverco\"/>
    </mc:Choice>
  </mc:AlternateContent>
  <xr:revisionPtr revIDLastSave="0" documentId="13_ncr:1_{A0B7C29F-B929-4F7B-AC5C-31D0BF599EB8}" xr6:coauthVersionLast="40" xr6:coauthVersionMax="40" xr10:uidLastSave="{00000000-0000-0000-0000-000000000000}"/>
  <bookViews>
    <workbookView xWindow="0" yWindow="0" windowWidth="16380" windowHeight="8190" tabRatio="697" xr2:uid="{00000000-000D-0000-FFFF-FFFF00000000}"/>
  </bookViews>
  <sheets>
    <sheet name="inverco RV Mixta (con historia)" sheetId="5" r:id="rId1"/>
    <sheet name="inverco RF Mixta (con historia)" sheetId="4" r:id="rId2"/>
    <sheet name="Indexa" sheetId="3" r:id="rId3"/>
    <sheet name="RVMx-Intern" sheetId="7" r:id="rId4"/>
    <sheet name="RFMx-Intern" sheetId="8" r:id="rId5"/>
  </sheets>
  <externalReferences>
    <externalReference r:id="rId6"/>
  </externalReferences>
  <definedNames>
    <definedName name="_xlnm._FilterDatabase" localSheetId="2" hidden="1">Indexa!$B$5:$F$5</definedName>
    <definedName name="_xlnm._FilterDatabase" localSheetId="1" hidden="1">'inverco RF Mixta (con historia)'!$A$2:$I$83</definedName>
    <definedName name="_xlnm._FilterDatabase" localSheetId="0" hidden="1">'inverco RV Mixta (con historia)'!$A$2:$J$115</definedName>
    <definedName name="_xlnm.Print_Titles" localSheetId="4">'RFMx-Intern'!$1:$3</definedName>
    <definedName name="_xlnm.Print_Titles" localSheetId="3">'RVMx-Intern'!$1:$3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9" i="3" l="1"/>
  <c r="H3" i="4"/>
  <c r="H4" i="4"/>
  <c r="H5" i="4"/>
  <c r="H6" i="4"/>
  <c r="H7" i="4"/>
  <c r="H8" i="4"/>
  <c r="H9" i="4"/>
  <c r="H13" i="4"/>
  <c r="H14" i="4"/>
  <c r="H15" i="4"/>
  <c r="H16" i="4"/>
  <c r="H17" i="4"/>
  <c r="H18" i="4"/>
  <c r="H19" i="4"/>
  <c r="F61" i="4"/>
  <c r="F63" i="4"/>
  <c r="F75" i="4"/>
  <c r="F50" i="4"/>
  <c r="F49" i="4"/>
  <c r="F15" i="5"/>
  <c r="F107" i="5"/>
  <c r="F100" i="5"/>
  <c r="F69" i="5"/>
  <c r="G15" i="3" l="1"/>
  <c r="G14" i="3"/>
  <c r="G13" i="3"/>
  <c r="G12" i="3"/>
  <c r="G11" i="3"/>
  <c r="G10" i="3"/>
  <c r="G8" i="3"/>
  <c r="G7" i="3"/>
  <c r="I3" i="3" s="1"/>
  <c r="G6" i="3"/>
  <c r="F13" i="3"/>
  <c r="F12" i="3"/>
  <c r="F11" i="3"/>
  <c r="F10" i="3"/>
  <c r="F9" i="3"/>
  <c r="F8" i="3"/>
  <c r="F7" i="3"/>
  <c r="F15" i="3"/>
  <c r="F6" i="3"/>
  <c r="F3" i="4"/>
  <c r="F65" i="4"/>
  <c r="F40" i="4"/>
  <c r="F32" i="4"/>
  <c r="F29" i="4"/>
  <c r="F28" i="4"/>
  <c r="F16" i="4"/>
  <c r="F78" i="4"/>
  <c r="F39" i="4"/>
  <c r="F27" i="4"/>
  <c r="F30" i="4"/>
  <c r="F48" i="4"/>
  <c r="F53" i="4"/>
  <c r="F23" i="4"/>
  <c r="F24" i="4"/>
  <c r="F26" i="4"/>
  <c r="F4" i="4"/>
  <c r="F36" i="4"/>
  <c r="F54" i="4"/>
  <c r="F44" i="4"/>
  <c r="F47" i="4"/>
  <c r="F42" i="4"/>
  <c r="F52" i="4"/>
  <c r="F59" i="4"/>
  <c r="F51" i="4"/>
  <c r="F60" i="4"/>
  <c r="F35" i="4"/>
  <c r="F34" i="4"/>
  <c r="F45" i="4"/>
  <c r="F79" i="4"/>
  <c r="F41" i="4"/>
  <c r="F33" i="4"/>
  <c r="F81" i="4"/>
  <c r="F64" i="4"/>
  <c r="F72" i="4"/>
  <c r="F74" i="4"/>
  <c r="F70" i="4"/>
  <c r="F5" i="4"/>
  <c r="F56" i="4"/>
  <c r="F38" i="4"/>
  <c r="F73" i="4"/>
  <c r="F62" i="4"/>
  <c r="F57" i="4"/>
  <c r="F69" i="4"/>
  <c r="F55" i="4"/>
  <c r="F71" i="4"/>
  <c r="F46" i="4"/>
  <c r="F68" i="4"/>
  <c r="F82" i="4"/>
  <c r="F67" i="4"/>
  <c r="F58" i="4"/>
  <c r="F76" i="4"/>
  <c r="F83" i="4"/>
  <c r="F6" i="4"/>
  <c r="F25" i="4"/>
  <c r="F19" i="4"/>
  <c r="F17" i="4"/>
  <c r="F43" i="4"/>
  <c r="F18" i="4"/>
  <c r="F15" i="4"/>
  <c r="F22" i="4"/>
  <c r="F14" i="4"/>
  <c r="F13" i="4"/>
  <c r="F20" i="4"/>
  <c r="F31" i="4"/>
  <c r="F21" i="4"/>
  <c r="F80" i="4"/>
  <c r="F37" i="4"/>
  <c r="F77" i="4"/>
  <c r="F8" i="4"/>
  <c r="F9" i="4"/>
  <c r="F66" i="4"/>
  <c r="F7" i="4"/>
  <c r="F9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1" i="5"/>
  <c r="F102" i="5"/>
  <c r="F103" i="5"/>
  <c r="F104" i="5"/>
  <c r="F105" i="5"/>
  <c r="F106" i="5"/>
  <c r="F108" i="5"/>
  <c r="F109" i="5"/>
  <c r="F110" i="5"/>
  <c r="F111" i="5"/>
  <c r="F112" i="5"/>
  <c r="F113" i="5"/>
  <c r="F114" i="5"/>
  <c r="F115" i="5"/>
  <c r="F18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17" i="5"/>
  <c r="H9" i="5"/>
  <c r="I9" i="5" s="1"/>
  <c r="I13" i="4"/>
  <c r="I19" i="4"/>
  <c r="I16" i="4"/>
  <c r="I17" i="4"/>
  <c r="H43" i="4"/>
  <c r="I43" i="4" s="1"/>
  <c r="I18" i="4"/>
  <c r="I15" i="4"/>
  <c r="H22" i="4"/>
  <c r="I22" i="4" s="1"/>
  <c r="I14" i="4"/>
  <c r="H20" i="4"/>
  <c r="I20" i="4" s="1"/>
  <c r="I49" i="4"/>
  <c r="H31" i="4"/>
  <c r="I31" i="4" s="1"/>
  <c r="H21" i="4"/>
  <c r="I21" i="4" s="1"/>
  <c r="H80" i="4"/>
  <c r="I80" i="4" s="1"/>
  <c r="H37" i="4"/>
  <c r="I37" i="4" s="1"/>
  <c r="I63" i="4"/>
  <c r="H25" i="4"/>
  <c r="I25" i="4" s="1"/>
  <c r="I3" i="4"/>
  <c r="H65" i="4"/>
  <c r="I65" i="4" s="1"/>
  <c r="H40" i="4"/>
  <c r="I40" i="4" s="1"/>
  <c r="H32" i="4"/>
  <c r="I32" i="4" s="1"/>
  <c r="H29" i="4"/>
  <c r="I29" i="4" s="1"/>
  <c r="H28" i="4"/>
  <c r="I28" i="4" s="1"/>
  <c r="H78" i="4"/>
  <c r="I78" i="4" s="1"/>
  <c r="H39" i="4"/>
  <c r="I39" i="4" s="1"/>
  <c r="H27" i="4"/>
  <c r="I27" i="4" s="1"/>
  <c r="H30" i="4"/>
  <c r="I30" i="4" s="1"/>
  <c r="H48" i="4"/>
  <c r="I48" i="4" s="1"/>
  <c r="H53" i="4"/>
  <c r="I53" i="4" s="1"/>
  <c r="I23" i="4"/>
  <c r="H24" i="4"/>
  <c r="I24" i="4" s="1"/>
  <c r="H26" i="4"/>
  <c r="I26" i="4" s="1"/>
  <c r="I4" i="4"/>
  <c r="H36" i="4"/>
  <c r="I36" i="4" s="1"/>
  <c r="H54" i="4"/>
  <c r="I54" i="4" s="1"/>
  <c r="H44" i="4"/>
  <c r="I44" i="4" s="1"/>
  <c r="H47" i="4"/>
  <c r="I47" i="4" s="1"/>
  <c r="H42" i="4"/>
  <c r="I42" i="4" s="1"/>
  <c r="H52" i="4"/>
  <c r="I52" i="4" s="1"/>
  <c r="H59" i="4"/>
  <c r="I59" i="4" s="1"/>
  <c r="H51" i="4"/>
  <c r="I51" i="4" s="1"/>
  <c r="H60" i="4"/>
  <c r="I60" i="4" s="1"/>
  <c r="H35" i="4"/>
  <c r="I35" i="4" s="1"/>
  <c r="H34" i="4"/>
  <c r="I34" i="4" s="1"/>
  <c r="H45" i="4"/>
  <c r="I45" i="4" s="1"/>
  <c r="H79" i="4"/>
  <c r="I79" i="4" s="1"/>
  <c r="H41" i="4"/>
  <c r="I41" i="4" s="1"/>
  <c r="H33" i="4"/>
  <c r="I33" i="4" s="1"/>
  <c r="H81" i="4"/>
  <c r="I81" i="4" s="1"/>
  <c r="H64" i="4"/>
  <c r="I64" i="4" s="1"/>
  <c r="I50" i="4"/>
  <c r="H72" i="4"/>
  <c r="I72" i="4" s="1"/>
  <c r="H74" i="4"/>
  <c r="I74" i="4" s="1"/>
  <c r="H70" i="4"/>
  <c r="I70" i="4" s="1"/>
  <c r="I5" i="4"/>
  <c r="H56" i="4"/>
  <c r="I56" i="4" s="1"/>
  <c r="H38" i="4"/>
  <c r="I38" i="4" s="1"/>
  <c r="I61" i="4"/>
  <c r="H73" i="4"/>
  <c r="I73" i="4" s="1"/>
  <c r="H62" i="4"/>
  <c r="I62" i="4" s="1"/>
  <c r="H57" i="4"/>
  <c r="I57" i="4" s="1"/>
  <c r="H69" i="4"/>
  <c r="I69" i="4" s="1"/>
  <c r="H55" i="4"/>
  <c r="I55" i="4" s="1"/>
  <c r="H71" i="4"/>
  <c r="I71" i="4" s="1"/>
  <c r="H46" i="4"/>
  <c r="I46" i="4" s="1"/>
  <c r="H68" i="4"/>
  <c r="I68" i="4" s="1"/>
  <c r="H82" i="4"/>
  <c r="I82" i="4" s="1"/>
  <c r="H67" i="4"/>
  <c r="I67" i="4" s="1"/>
  <c r="I75" i="4"/>
  <c r="H58" i="4"/>
  <c r="I58" i="4" s="1"/>
  <c r="H76" i="4"/>
  <c r="I76" i="4" s="1"/>
  <c r="H83" i="4"/>
  <c r="I83" i="4" s="1"/>
  <c r="I6" i="4"/>
  <c r="H77" i="4"/>
  <c r="I77" i="4" s="1"/>
  <c r="I8" i="4"/>
  <c r="I9" i="4"/>
  <c r="H66" i="4"/>
  <c r="I66" i="4" s="1"/>
  <c r="I7" i="4"/>
  <c r="J2" i="4" l="1"/>
  <c r="J1" i="4"/>
  <c r="J12" i="4"/>
  <c r="J2" i="5"/>
  <c r="H115" i="5"/>
  <c r="H114" i="5"/>
  <c r="H105" i="5"/>
  <c r="H3" i="5"/>
  <c r="H113" i="5"/>
  <c r="H109" i="5"/>
  <c r="H108" i="5"/>
  <c r="H91" i="5"/>
  <c r="H111" i="5"/>
  <c r="H102" i="5"/>
  <c r="H110" i="5"/>
  <c r="H97" i="5"/>
  <c r="H112" i="5"/>
  <c r="H8" i="5"/>
  <c r="H78" i="5"/>
  <c r="H93" i="5"/>
  <c r="H106" i="5"/>
  <c r="H95" i="5"/>
  <c r="H103" i="5"/>
  <c r="H99" i="5"/>
  <c r="H5" i="5"/>
  <c r="H88" i="5"/>
  <c r="H80" i="5"/>
  <c r="H104" i="5"/>
  <c r="H62" i="5"/>
  <c r="H79" i="5"/>
  <c r="H96" i="5"/>
  <c r="H85" i="5"/>
  <c r="H50" i="5"/>
  <c r="H63" i="5"/>
  <c r="H25" i="5"/>
  <c r="H51" i="5"/>
  <c r="H6" i="5"/>
  <c r="H61" i="5"/>
  <c r="H94" i="5"/>
  <c r="H56" i="5"/>
  <c r="H83" i="5"/>
  <c r="H76" i="5"/>
  <c r="H101" i="5"/>
  <c r="H98" i="5"/>
  <c r="H77" i="5"/>
  <c r="H7" i="5"/>
  <c r="H75" i="5"/>
  <c r="H41" i="5"/>
  <c r="H34" i="5"/>
  <c r="H82" i="5"/>
  <c r="H73" i="5"/>
  <c r="H92" i="5"/>
  <c r="H89" i="5"/>
  <c r="H86" i="5"/>
  <c r="H27" i="5"/>
  <c r="H72" i="5"/>
  <c r="H57" i="5"/>
  <c r="H49" i="5"/>
  <c r="H70" i="5"/>
  <c r="H35" i="5"/>
  <c r="H74" i="5"/>
  <c r="H47" i="5"/>
  <c r="H45" i="5"/>
  <c r="H90" i="5"/>
  <c r="H66" i="5"/>
  <c r="H43" i="5"/>
  <c r="H55" i="5"/>
  <c r="H31" i="5"/>
  <c r="H60" i="5"/>
  <c r="H58" i="5"/>
  <c r="H81" i="5"/>
  <c r="H32" i="5"/>
  <c r="H42" i="5"/>
  <c r="H38" i="5"/>
  <c r="H30" i="5"/>
  <c r="H36" i="5"/>
  <c r="H71" i="5"/>
  <c r="H53" i="5"/>
  <c r="H68" i="5"/>
  <c r="H4" i="5"/>
  <c r="H67" i="5"/>
  <c r="H64" i="5"/>
  <c r="H59" i="5"/>
  <c r="H33" i="5"/>
  <c r="H46" i="5"/>
  <c r="H65" i="5"/>
  <c r="H40" i="5"/>
  <c r="H84" i="5"/>
  <c r="H54" i="5"/>
  <c r="H52" i="5"/>
  <c r="H48" i="5"/>
  <c r="H23" i="5"/>
  <c r="H44" i="5"/>
  <c r="H28" i="5"/>
  <c r="H87" i="5"/>
  <c r="H20" i="5"/>
  <c r="H29" i="5"/>
  <c r="H37" i="5"/>
  <c r="H21" i="5"/>
  <c r="H15" i="5"/>
  <c r="H26" i="5"/>
  <c r="H24" i="5"/>
  <c r="H17" i="5"/>
  <c r="H39" i="5"/>
  <c r="H18" i="5"/>
  <c r="H22" i="5"/>
  <c r="AJ3" i="8"/>
  <c r="I15" i="5" l="1"/>
  <c r="I21" i="5"/>
  <c r="I37" i="5"/>
  <c r="I29" i="5"/>
  <c r="I20" i="5"/>
  <c r="I87" i="5"/>
  <c r="I28" i="5"/>
  <c r="I44" i="5"/>
  <c r="I23" i="5"/>
  <c r="I48" i="5"/>
  <c r="I52" i="5"/>
  <c r="I54" i="5"/>
  <c r="I84" i="5"/>
  <c r="I40" i="5"/>
  <c r="I65" i="5"/>
  <c r="I46" i="5"/>
  <c r="I33" i="5"/>
  <c r="I59" i="5"/>
  <c r="I64" i="5"/>
  <c r="I67" i="5"/>
  <c r="I4" i="5"/>
  <c r="I68" i="5"/>
  <c r="I53" i="5"/>
  <c r="I71" i="5"/>
  <c r="I36" i="5"/>
  <c r="I30" i="5"/>
  <c r="I38" i="5"/>
  <c r="I42" i="5"/>
  <c r="I32" i="5"/>
  <c r="I81" i="5"/>
  <c r="I58" i="5"/>
  <c r="I60" i="5"/>
  <c r="I31" i="5"/>
  <c r="I55" i="5"/>
  <c r="I43" i="5"/>
  <c r="I66" i="5"/>
  <c r="I90" i="5"/>
  <c r="I45" i="5"/>
  <c r="I47" i="5"/>
  <c r="I74" i="5"/>
  <c r="I35" i="5"/>
  <c r="I70" i="5"/>
  <c r="I49" i="5"/>
  <c r="I57" i="5"/>
  <c r="I72" i="5"/>
  <c r="I27" i="5"/>
  <c r="I86" i="5"/>
  <c r="I89" i="5"/>
  <c r="I92" i="5"/>
  <c r="I73" i="5"/>
  <c r="I82" i="5"/>
  <c r="I34" i="5"/>
  <c r="I41" i="5"/>
  <c r="I75" i="5"/>
  <c r="I7" i="5"/>
  <c r="I77" i="5"/>
  <c r="I98" i="5"/>
  <c r="I101" i="5"/>
  <c r="I76" i="5"/>
  <c r="I83" i="5"/>
  <c r="I56" i="5"/>
  <c r="I94" i="5"/>
  <c r="I61" i="5"/>
  <c r="I6" i="5"/>
  <c r="I51" i="5"/>
  <c r="I25" i="5"/>
  <c r="I63" i="5"/>
  <c r="I50" i="5"/>
  <c r="I85" i="5"/>
  <c r="I96" i="5"/>
  <c r="I79" i="5"/>
  <c r="I62" i="5"/>
  <c r="I104" i="5"/>
  <c r="I80" i="5"/>
  <c r="I88" i="5"/>
  <c r="I69" i="5"/>
  <c r="I5" i="5"/>
  <c r="I99" i="5"/>
  <c r="I103" i="5"/>
  <c r="I95" i="5"/>
  <c r="I106" i="5"/>
  <c r="I93" i="5"/>
  <c r="I78" i="5"/>
  <c r="I8" i="5"/>
  <c r="I112" i="5"/>
  <c r="I97" i="5"/>
  <c r="I110" i="5"/>
  <c r="I102" i="5"/>
  <c r="I111" i="5"/>
  <c r="I91" i="5"/>
  <c r="I108" i="5"/>
  <c r="I107" i="5"/>
  <c r="I109" i="5"/>
  <c r="I100" i="5"/>
  <c r="I113" i="5"/>
  <c r="I3" i="5"/>
  <c r="I105" i="5"/>
  <c r="I114" i="5"/>
  <c r="I115" i="5"/>
  <c r="I26" i="5"/>
  <c r="I24" i="5"/>
  <c r="I17" i="5"/>
  <c r="I39" i="5"/>
  <c r="I18" i="5"/>
  <c r="I22" i="5"/>
  <c r="J9" i="5" l="1"/>
  <c r="F14" i="3"/>
  <c r="F17" i="3" l="1"/>
  <c r="F19" i="3" s="1"/>
</calcChain>
</file>

<file path=xl/sharedStrings.xml><?xml version="1.0" encoding="utf-8"?>
<sst xmlns="http://schemas.openxmlformats.org/spreadsheetml/2006/main" count="5864" uniqueCount="1268">
  <si>
    <t>12/30/2015</t>
  </si>
  <si>
    <t>ISIN</t>
  </si>
  <si>
    <t>Ticker</t>
  </si>
  <si>
    <t>Fondo</t>
  </si>
  <si>
    <t>Creación</t>
  </si>
  <si>
    <t>Volumen clase</t>
  </si>
  <si>
    <t>liquidativo ini</t>
  </si>
  <si>
    <t>liquidativo fin</t>
  </si>
  <si>
    <t>Rentabilidad</t>
  </si>
  <si>
    <t>ES0164701023</t>
  </si>
  <si>
    <t>ES0164743009</t>
  </si>
  <si>
    <t>ES0136467042</t>
  </si>
  <si>
    <t>ES0136467042 ISIN</t>
  </si>
  <si>
    <t>MEDIOLANUM MRC EMERGENTES-EA</t>
  </si>
  <si>
    <t>ES0136467000</t>
  </si>
  <si>
    <t>ES0136467000 ISIN</t>
  </si>
  <si>
    <t>MEDIOLANUM MRC EMERGENTES-L</t>
  </si>
  <si>
    <t>ES0136467034</t>
  </si>
  <si>
    <t>ES0136467034 ISIN</t>
  </si>
  <si>
    <t>MEDIOLANUM MRC EMERGENTES-S</t>
  </si>
  <si>
    <t>ES0140072002</t>
  </si>
  <si>
    <t>ES0140072002 ISIN</t>
  </si>
  <si>
    <t>ABACO RENTA FIJA MIXTA GBL-I</t>
  </si>
  <si>
    <t>ES0108643000</t>
  </si>
  <si>
    <t>ES0108643000 ISIN</t>
  </si>
  <si>
    <t>ALTAIR PATRIMONIO II FI</t>
  </si>
  <si>
    <t>ES0138876000</t>
  </si>
  <si>
    <t>ES0138876000 ISIN</t>
  </si>
  <si>
    <t>FONGRUM RF</t>
  </si>
  <si>
    <t>ES0115087001</t>
  </si>
  <si>
    <t>ES0138600038</t>
  </si>
  <si>
    <t>ES0138600038 ISIN</t>
  </si>
  <si>
    <t>ALTAIR PATRIMONIO</t>
  </si>
  <si>
    <t>ES0116831068</t>
  </si>
  <si>
    <t>ES0116831068 ISIN</t>
  </si>
  <si>
    <t>GESTION BOUT GINVST MED AHOR</t>
  </si>
  <si>
    <t>ES0113500013</t>
  </si>
  <si>
    <t>ES0165183007</t>
  </si>
  <si>
    <t>ES0165183007 ISIN</t>
  </si>
  <si>
    <t>MUTUAF-MIXTO SELECCION-A</t>
  </si>
  <si>
    <t>ES0142101007</t>
  </si>
  <si>
    <t>ES0138909033</t>
  </si>
  <si>
    <t>ES0138909033 ISIN</t>
  </si>
  <si>
    <t>FONMASTER I</t>
  </si>
  <si>
    <t>ES0135704015</t>
  </si>
  <si>
    <t>ES0177124015</t>
  </si>
  <si>
    <t>ES0177124015 ISIN</t>
  </si>
  <si>
    <t>INVERSABADELL 25-PREMIER</t>
  </si>
  <si>
    <t>ES0180872006</t>
  </si>
  <si>
    <t>ES0113258000</t>
  </si>
  <si>
    <t>ES0143211003</t>
  </si>
  <si>
    <t>ES0143211003 ISIN</t>
  </si>
  <si>
    <t>GREDOS MODERADO FI</t>
  </si>
  <si>
    <t>ES0115087019</t>
  </si>
  <si>
    <t>ES0133878001</t>
  </si>
  <si>
    <t>ES0133878001 ISIN</t>
  </si>
  <si>
    <t>CARTERA OPTIMA MODERADA-A</t>
  </si>
  <si>
    <t>ES0155008040</t>
  </si>
  <si>
    <t>ES0160617033</t>
  </si>
  <si>
    <t>ES0160617033 ISIN</t>
  </si>
  <si>
    <t>BNP PARIBAS MIXTO MODERADO</t>
  </si>
  <si>
    <t>ES0161851037</t>
  </si>
  <si>
    <t>ES0161851037 ISIN</t>
  </si>
  <si>
    <t>SAB URQUIJO PATRIM PRIVADO 2</t>
  </si>
  <si>
    <t>ES0177124007</t>
  </si>
  <si>
    <t>ES0177124007 ISIN</t>
  </si>
  <si>
    <t>INVERSABADELL 25-PLUS</t>
  </si>
  <si>
    <t>ES0142165002</t>
  </si>
  <si>
    <t>ES0170270039</t>
  </si>
  <si>
    <t>ES0170270039 ISIN</t>
  </si>
  <si>
    <t>FONDIBAS MIXTO</t>
  </si>
  <si>
    <t>ES0113258018</t>
  </si>
  <si>
    <t>ES0175426032</t>
  </si>
  <si>
    <t>ES0175426032 ISIN</t>
  </si>
  <si>
    <t>SEGUNDA GENERACION RENTA</t>
  </si>
  <si>
    <t>ES0176955005</t>
  </si>
  <si>
    <t>ES0176955005 ISIN</t>
  </si>
  <si>
    <t>RENTA 4 TOP SELECCION MOD</t>
  </si>
  <si>
    <t>ES0155008057</t>
  </si>
  <si>
    <t>ES0155008024</t>
  </si>
  <si>
    <t>ES0155008024 ISIN</t>
  </si>
  <si>
    <t>INVERSABADELL 10-PRM</t>
  </si>
  <si>
    <t>ES0177124023</t>
  </si>
  <si>
    <t>ES0177124023 ISIN</t>
  </si>
  <si>
    <t>BANS INVERSABA 25-CARTERA</t>
  </si>
  <si>
    <t>ES0147868006</t>
  </si>
  <si>
    <t>ES0114767009</t>
  </si>
  <si>
    <t>ES0114767009 ISIN</t>
  </si>
  <si>
    <t>BMN CARTERA FLEXIBLE 20 FI</t>
  </si>
  <si>
    <t>ES0173270002</t>
  </si>
  <si>
    <t>ES0173270002 ISIN</t>
  </si>
  <si>
    <t>RENTA 4 TOP SELECCION CON</t>
  </si>
  <si>
    <t>ES0140073000</t>
  </si>
  <si>
    <t>ES0140073000 ISIN</t>
  </si>
  <si>
    <t>ABANCA RENTA FIJA MIXTA</t>
  </si>
  <si>
    <t>ES0177124049</t>
  </si>
  <si>
    <t>ES0147868030</t>
  </si>
  <si>
    <t>ES0110248004</t>
  </si>
  <si>
    <t>ES0111171064</t>
  </si>
  <si>
    <t>ES0116008006</t>
  </si>
  <si>
    <t>ES0158976037</t>
  </si>
  <si>
    <t>ES0158976037 ISIN</t>
  </si>
  <si>
    <t>BANKIA SOY ASI CAUTO</t>
  </si>
  <si>
    <t>ES0125651036</t>
  </si>
  <si>
    <t>ES0125651036 ISIN</t>
  </si>
  <si>
    <t>DALMATIAN</t>
  </si>
  <si>
    <t>ES0118532037</t>
  </si>
  <si>
    <t>ES0118532037 ISIN</t>
  </si>
  <si>
    <t>BNP PARIBAS GESTION ACTIVA</t>
  </si>
  <si>
    <t>ES0177124056</t>
  </si>
  <si>
    <t>ES0138914033</t>
  </si>
  <si>
    <t>ES0138914033 ISIN</t>
  </si>
  <si>
    <t>MERCH-FONTEMAR FI</t>
  </si>
  <si>
    <t>ES0136467059</t>
  </si>
  <si>
    <t>ES0136467059 ISIN</t>
  </si>
  <si>
    <t>MEDIOLANUM MRC EMERGENTES-EB</t>
  </si>
  <si>
    <t>ES0174349037</t>
  </si>
  <si>
    <t>ES0174349037 ISIN</t>
  </si>
  <si>
    <t>GESCOOPERATIV GEST CONSERVAD</t>
  </si>
  <si>
    <t>ES0133578007</t>
  </si>
  <si>
    <t>ES0133578007 ISIN</t>
  </si>
  <si>
    <t>CARTERA OPTIMA PRUDENTE FI-A</t>
  </si>
  <si>
    <t>ES0155008016</t>
  </si>
  <si>
    <t>ES0155008016 ISIN</t>
  </si>
  <si>
    <t>INVERSABADELL 10-PLS</t>
  </si>
  <si>
    <t>ES0171954037</t>
  </si>
  <si>
    <t>ES0171954037 ISIN</t>
  </si>
  <si>
    <t>BNP PARIBAS CAAP MODERADO FI</t>
  </si>
  <si>
    <t>ES0168797043</t>
  </si>
  <si>
    <t>ES0125322018</t>
  </si>
  <si>
    <t>ES0125322018 ISIN</t>
  </si>
  <si>
    <t>GESTION MULTIPERFIL EQUILIBR</t>
  </si>
  <si>
    <t>ES0105235008</t>
  </si>
  <si>
    <t>ES0105235008 ISIN</t>
  </si>
  <si>
    <t>MIXED CONSERVATIVE</t>
  </si>
  <si>
    <t>ES0110248012</t>
  </si>
  <si>
    <t>ES0125322000</t>
  </si>
  <si>
    <t>ES0125322000 ISIN</t>
  </si>
  <si>
    <t>GESTION MULTIPERFIL MODERADO</t>
  </si>
  <si>
    <t>ES0164701015</t>
  </si>
  <si>
    <t>ES0138047008</t>
  </si>
  <si>
    <t>ES0118552035</t>
  </si>
  <si>
    <t>ES0118552035 ISIN</t>
  </si>
  <si>
    <t>BNP PARIBAS RENT FIJA MIX GL</t>
  </si>
  <si>
    <t>ES0114767017</t>
  </si>
  <si>
    <t>ES0114767017 ISIN</t>
  </si>
  <si>
    <t>BMN CARTERA FLEXIBLE 20 FI-B</t>
  </si>
  <si>
    <t>ES0138885035</t>
  </si>
  <si>
    <t>ES0138885035 ISIN</t>
  </si>
  <si>
    <t>FONENGIN ISR - A</t>
  </si>
  <si>
    <t>ES0132467038</t>
  </si>
  <si>
    <t>ES0132467038 ISIN</t>
  </si>
  <si>
    <t>SEQUEFONDO</t>
  </si>
  <si>
    <t>ES0122762000</t>
  </si>
  <si>
    <t>ES0122762000 ISIN</t>
  </si>
  <si>
    <t>RFMI MULTIGESTION FI</t>
  </si>
  <si>
    <t>ES0113500005</t>
  </si>
  <si>
    <t>ES0113500005 ISIN</t>
  </si>
  <si>
    <t>BANKINTER CARTERA PRIV CONSE</t>
  </si>
  <si>
    <t>ES0174406035</t>
  </si>
  <si>
    <t>ES0174406035 ISIN</t>
  </si>
  <si>
    <t>RURAL MIXTO INTERNACIONAL 25</t>
  </si>
  <si>
    <t>ES0138047032</t>
  </si>
  <si>
    <t>ES0137656015</t>
  </si>
  <si>
    <t>ES0137656015 ISIN</t>
  </si>
  <si>
    <t>CAIXABANK ESTRATEG FLEX-PLAT</t>
  </si>
  <si>
    <t>ES0133878035</t>
  </si>
  <si>
    <t>ES0133878035 ISIN</t>
  </si>
  <si>
    <t>CARTERA OPTIMA MODERADA-B</t>
  </si>
  <si>
    <t>ES0157037005</t>
  </si>
  <si>
    <t>ES0177124031</t>
  </si>
  <si>
    <t>ES0177124031 ISIN</t>
  </si>
  <si>
    <t>INVERSABADELL 25-BASE</t>
  </si>
  <si>
    <t>ES0116831027</t>
  </si>
  <si>
    <t>ES0116831027 ISIN</t>
  </si>
  <si>
    <t>GESTION BOUT-C2 ESTRATEG EQL</t>
  </si>
  <si>
    <t>ES0155008008</t>
  </si>
  <si>
    <t>ES0155008008 ISIN</t>
  </si>
  <si>
    <t>INVERSABADELL 10-CARTERA</t>
  </si>
  <si>
    <t>ES0162947032</t>
  </si>
  <si>
    <t>ES0162947032 ISIN</t>
  </si>
  <si>
    <t>ABANTE RENTA</t>
  </si>
  <si>
    <t>ES0190052037</t>
  </si>
  <si>
    <t>ES0190052037 ISIN</t>
  </si>
  <si>
    <t>ABANTE VALOR</t>
  </si>
  <si>
    <t>ES0136467018</t>
  </si>
  <si>
    <t>ES0136467018 ISIN</t>
  </si>
  <si>
    <t>MEDIOLANUM MRC EMERGENTES-LB</t>
  </si>
  <si>
    <t>ES0147149035</t>
  </si>
  <si>
    <t>ES0171962006</t>
  </si>
  <si>
    <t>ES0171962006 ISIN</t>
  </si>
  <si>
    <t>CA SELECCION ESTRAT 20 FI</t>
  </si>
  <si>
    <t>ES0183101007</t>
  </si>
  <si>
    <t>ES0138354032</t>
  </si>
  <si>
    <t>ES0138354032 ISIN</t>
  </si>
  <si>
    <t>FONDO ARTAC</t>
  </si>
  <si>
    <t>ES0136467026</t>
  </si>
  <si>
    <t>ES0136467026 ISIN</t>
  </si>
  <si>
    <t>MEDIOLANUM MRC EMERGENTES-SB</t>
  </si>
  <si>
    <t>ES0180959035</t>
  </si>
  <si>
    <t>ES0180959035 ISIN</t>
  </si>
  <si>
    <t>BANKINTER MULTISELECCION 25</t>
  </si>
  <si>
    <t>ES0164539019</t>
  </si>
  <si>
    <t>ES0164539019 ISIN</t>
  </si>
  <si>
    <t>CAIXABAN EQUILIBRIO PLUS-PRE</t>
  </si>
  <si>
    <t>ES0168797019</t>
  </si>
  <si>
    <t>ES0168797019 ISIN</t>
  </si>
  <si>
    <t>GESTION BOUTQ II-ASP 11 PATR</t>
  </si>
  <si>
    <t>ES0173311095</t>
  </si>
  <si>
    <t>ES0173311095 ISIN</t>
  </si>
  <si>
    <t>RENTA 4 M/G ATL RT FIJ MX IN</t>
  </si>
  <si>
    <t>ES0137656007</t>
  </si>
  <si>
    <t>ES0137656007 ISIN</t>
  </si>
  <si>
    <t>CAIXABANK ESTRATEG FLEX-EXTR</t>
  </si>
  <si>
    <t>ES0184833038</t>
  </si>
  <si>
    <t>ES0184833038 ISIN</t>
  </si>
  <si>
    <t>30-70  INVERSION</t>
  </si>
  <si>
    <t>ES0155008032</t>
  </si>
  <si>
    <t>ES0155008032 ISIN</t>
  </si>
  <si>
    <t>INVERSABADELL 10-BASE</t>
  </si>
  <si>
    <t>ES0156832000</t>
  </si>
  <si>
    <t>ES0156832000 ISIN</t>
  </si>
  <si>
    <t>RURAL 13 GARANTIZ RENTA FIJA</t>
  </si>
  <si>
    <t>ES0164539035</t>
  </si>
  <si>
    <t>ES0164539035 ISIN</t>
  </si>
  <si>
    <t>CAIXABANK EQUILIBRIO PLUS</t>
  </si>
  <si>
    <t>ES0137656023</t>
  </si>
  <si>
    <t>ES0137656023 ISIN</t>
  </si>
  <si>
    <t>CAIXABANK ESTRATEG FLEX-PLUS</t>
  </si>
  <si>
    <t>ES0137656031</t>
  </si>
  <si>
    <t>ES0179398005</t>
  </si>
  <si>
    <t>ES0133578031</t>
  </si>
  <si>
    <t>ES0133578031 ISIN</t>
  </si>
  <si>
    <t>CARTERA OPTIMA PRUDENTE FI</t>
  </si>
  <si>
    <t>ES0174641003</t>
  </si>
  <si>
    <t>ES0175835000</t>
  </si>
  <si>
    <t>ES0175835000 ISIN</t>
  </si>
  <si>
    <t>SANTANDER SELECT PRUDENTE</t>
  </si>
  <si>
    <t>ES0116009004</t>
  </si>
  <si>
    <t>ES0102564038</t>
  </si>
  <si>
    <t>ES0102564038 ISIN</t>
  </si>
  <si>
    <t>IBERCAJA RENTA INTERNACIONAL</t>
  </si>
  <si>
    <t>ES0113504007</t>
  </si>
  <si>
    <t>ES0135704007</t>
  </si>
  <si>
    <t>ES0135704007 ISIN</t>
  </si>
  <si>
    <t>BANKINTER CART PRIV DEFENSV</t>
  </si>
  <si>
    <t>ES0111167005</t>
  </si>
  <si>
    <t>ES0111167005 ISIN</t>
  </si>
  <si>
    <t>ATL CAPITAL CARTERA PATRIM</t>
  </si>
  <si>
    <t>ES0162864005</t>
  </si>
  <si>
    <t>ES0114387006</t>
  </si>
  <si>
    <t>ES0112835006</t>
  </si>
  <si>
    <t>ES0112835006 ISIN</t>
  </si>
  <si>
    <t>FONDMAPFRE ELECCION PRUDENTE</t>
  </si>
  <si>
    <t>ES0175835018</t>
  </si>
  <si>
    <t>ES0175835018 ISIN</t>
  </si>
  <si>
    <t>SANTANDER SELECT PRUDENTE-A</t>
  </si>
  <si>
    <t>ES0114768007</t>
  </si>
  <si>
    <t>ES0114768007 ISIN</t>
  </si>
  <si>
    <t>BANKIA MIXTO DIVIDENDOS-PLUS</t>
  </si>
  <si>
    <t>ES0133400020</t>
  </si>
  <si>
    <t>ES0133400020 ISIN</t>
  </si>
  <si>
    <t>ABANCA GESTION MODERADO</t>
  </si>
  <si>
    <t>ES0164539001</t>
  </si>
  <si>
    <t>ES0164539001 ISIN</t>
  </si>
  <si>
    <t>CAIXABANK EQUILIBRIO PLUS-ES</t>
  </si>
  <si>
    <t>ES0113444006</t>
  </si>
  <si>
    <t>ES0113444006 ISIN</t>
  </si>
  <si>
    <t>SANTANDER PB CARTERA 20 FI</t>
  </si>
  <si>
    <t>ES0114387030</t>
  </si>
  <si>
    <t>ES0114387030 ISIN</t>
  </si>
  <si>
    <t>KUTXABANK RENTA GLOBAL FI</t>
  </si>
  <si>
    <t>ES0114768015</t>
  </si>
  <si>
    <t>ES0114768015 ISIN</t>
  </si>
  <si>
    <t>BANKIA MIXTO DIVIDENDOS-UNIV</t>
  </si>
  <si>
    <t>ES0174741001</t>
  </si>
  <si>
    <t>ES0174741001 ISIN</t>
  </si>
  <si>
    <t>RENTA 4 MLTIGEST 2-SANT IGN</t>
  </si>
  <si>
    <t>ES0115091037</t>
  </si>
  <si>
    <t>ES0115091037 ISIN</t>
  </si>
  <si>
    <t>BONA-RENDA</t>
  </si>
  <si>
    <t>ES0108191000</t>
  </si>
  <si>
    <t>ES0108191000 ISIN</t>
  </si>
  <si>
    <t>ALHAJA INVER RV MIXTO</t>
  </si>
  <si>
    <t>ES0114618038</t>
  </si>
  <si>
    <t>ES0114618038 ISIN</t>
  </si>
  <si>
    <t>BESTINVER MIXTO INT</t>
  </si>
  <si>
    <t>ES0156038038</t>
  </si>
  <si>
    <t>ES0156038038 ISIN</t>
  </si>
  <si>
    <t>INVERTRES FONDO I</t>
  </si>
  <si>
    <t>ES0142630013</t>
  </si>
  <si>
    <t>ES0164837009</t>
  </si>
  <si>
    <t>ES0164837009 ISIN</t>
  </si>
  <si>
    <t>GVC GAESCO SOSTENIBLE ISR-A</t>
  </si>
  <si>
    <t>ES0165184005</t>
  </si>
  <si>
    <t>ES0182105033</t>
  </si>
  <si>
    <t>ES0182105033 ISIN</t>
  </si>
  <si>
    <t>MERCH-UNIVERSAL FI</t>
  </si>
  <si>
    <t>ES0168745034</t>
  </si>
  <si>
    <t>ES0168745034 ISIN</t>
  </si>
  <si>
    <t>PATRIBOND FI</t>
  </si>
  <si>
    <t>ES0105142022</t>
  </si>
  <si>
    <t>ES0105142022 ISIN</t>
  </si>
  <si>
    <t>SABADELL EME MIX FLX FI-PREM</t>
  </si>
  <si>
    <t>ES0180852008</t>
  </si>
  <si>
    <t>ES0105142014</t>
  </si>
  <si>
    <t>ES0105142014 ISIN</t>
  </si>
  <si>
    <t>SABADELL EME MIX FLX FI-PLUS</t>
  </si>
  <si>
    <t>ES0165145014</t>
  </si>
  <si>
    <t>ES0116831035</t>
  </si>
  <si>
    <t>ES0116831035 ISIN</t>
  </si>
  <si>
    <t>GESTION BOUT-GINVEST SMART</t>
  </si>
  <si>
    <t>ES0113734000</t>
  </si>
  <si>
    <t>ES0109875007</t>
  </si>
  <si>
    <t>ES0113288031</t>
  </si>
  <si>
    <t>ES0113288031 ISIN</t>
  </si>
  <si>
    <t>CREDIT SUISSE EQUITY YIELD</t>
  </si>
  <si>
    <t>ES0113734018</t>
  </si>
  <si>
    <t>ES0105142006</t>
  </si>
  <si>
    <t>ES0105142006 ISIN</t>
  </si>
  <si>
    <t>SABADELL EME MIX FLX FI-CART</t>
  </si>
  <si>
    <t>ES0126459017</t>
  </si>
  <si>
    <t>ES0175605015</t>
  </si>
  <si>
    <t>ES0175605007</t>
  </si>
  <si>
    <t>ES0164586002</t>
  </si>
  <si>
    <t>ES0174304032</t>
  </si>
  <si>
    <t>ES0174304032 ISIN</t>
  </si>
  <si>
    <t>GESCOOPERATIVO GEST DECIDIDO</t>
  </si>
  <si>
    <t>ES0126459009</t>
  </si>
  <si>
    <t>ES0175807009</t>
  </si>
  <si>
    <t>ES0175807009 ISIN</t>
  </si>
  <si>
    <t>PATRIMONIO GLOBAL FI</t>
  </si>
  <si>
    <t>ES0174434011</t>
  </si>
  <si>
    <t>ES0174434011 ISIN</t>
  </si>
  <si>
    <t>INVERSABADELL 70-PREM</t>
  </si>
  <si>
    <t>ES0105142030</t>
  </si>
  <si>
    <t>ES0105142030 ISIN</t>
  </si>
  <si>
    <t>SABADELL EMERG MIXTO FL-BASE</t>
  </si>
  <si>
    <t>ES0164837017</t>
  </si>
  <si>
    <t>ES0157037021</t>
  </si>
  <si>
    <t>ES0157037021 ISIN</t>
  </si>
  <si>
    <t>PBP CARTERA ACTIVA- ACTIV 70</t>
  </si>
  <si>
    <t>ES0174434003</t>
  </si>
  <si>
    <t>ES0174434003 ISIN</t>
  </si>
  <si>
    <t>INVERSABADELL 70-PLUS</t>
  </si>
  <si>
    <t>ES0121082038</t>
  </si>
  <si>
    <t>ES0121082038 ISIN</t>
  </si>
  <si>
    <t>COMPOSITUM GESTION FI</t>
  </si>
  <si>
    <t>ES0131367007</t>
  </si>
  <si>
    <t>ES0131367007 ISIN</t>
  </si>
  <si>
    <t>MUTUAFONDO MIXTO FLEXIBLE</t>
  </si>
  <si>
    <t>ES0133620007</t>
  </si>
  <si>
    <t>ES0133620007 ISIN</t>
  </si>
  <si>
    <t>CARTERA OPTIMA DEDICIDA FI-A</t>
  </si>
  <si>
    <t>ES0156473003</t>
  </si>
  <si>
    <t>ES0156473003 ISIN</t>
  </si>
  <si>
    <t>JB INVERSIONES FI</t>
  </si>
  <si>
    <t>ES0147868022</t>
  </si>
  <si>
    <t>ES0174391013</t>
  </si>
  <si>
    <t>ES0174391013 ISIN</t>
  </si>
  <si>
    <t>INVERSABADELL 50-PREM</t>
  </si>
  <si>
    <t>ES0113996039</t>
  </si>
  <si>
    <t>ES0113996039 ISIN</t>
  </si>
  <si>
    <t>BBVA GESTION DECIDIDA</t>
  </si>
  <si>
    <t>ES0113257010</t>
  </si>
  <si>
    <t>ES0164586010</t>
  </si>
  <si>
    <t>ES0174434029</t>
  </si>
  <si>
    <t>ES0174434029 ISIN</t>
  </si>
  <si>
    <t>INVERSABADELL 70-CARTERA</t>
  </si>
  <si>
    <t>ES0174432031</t>
  </si>
  <si>
    <t>ES0174432031 ISIN</t>
  </si>
  <si>
    <t>RURAL MULTIFONDO 75</t>
  </si>
  <si>
    <t>ES0115086011</t>
  </si>
  <si>
    <t>ES0162187001</t>
  </si>
  <si>
    <t>ES0162187001 ISIN</t>
  </si>
  <si>
    <t>MERCH SELECCION DE FONDOS FI</t>
  </si>
  <si>
    <t>ES0147625034</t>
  </si>
  <si>
    <t>ES0147625034 ISIN</t>
  </si>
  <si>
    <t>FONDMAPFRE DIVERSIFICACION</t>
  </si>
  <si>
    <t>ES0168797027</t>
  </si>
  <si>
    <t>ES0168797027 ISIN</t>
  </si>
  <si>
    <t>GESTION BOUTIQUE II-AWA FLEX</t>
  </si>
  <si>
    <t>ES0142164005</t>
  </si>
  <si>
    <t>ES0174391005</t>
  </si>
  <si>
    <t>ES0174391005 ISIN</t>
  </si>
  <si>
    <t>INVERSABADELL 50-PLUS</t>
  </si>
  <si>
    <t>ES0123549000</t>
  </si>
  <si>
    <t>ES0123549000 ISIN</t>
  </si>
  <si>
    <t>MARCH CARTERA MODERADA FI</t>
  </si>
  <si>
    <t>ES0175605031</t>
  </si>
  <si>
    <t>ES0175605031 ISIN</t>
  </si>
  <si>
    <t>FON FINECO PATRIMONIO GLOB-A</t>
  </si>
  <si>
    <t>ES0168797035</t>
  </si>
  <si>
    <t>ES0116567035</t>
  </si>
  <si>
    <t>ES0116567035 ISIN</t>
  </si>
  <si>
    <t>CARTESIO X</t>
  </si>
  <si>
    <t>ES0138929031</t>
  </si>
  <si>
    <t>ES0138929031 ISIN</t>
  </si>
  <si>
    <t>FONPROFIT</t>
  </si>
  <si>
    <t>ES0113605002</t>
  </si>
  <si>
    <t>ES0113605002 ISIN</t>
  </si>
  <si>
    <t>SANTANDER SELECT DECIDIDO- S</t>
  </si>
  <si>
    <t>ES0162946034</t>
  </si>
  <si>
    <t>ES0162946034 ISIN</t>
  </si>
  <si>
    <t>ABANTE SELECCION</t>
  </si>
  <si>
    <t>ES0174434037</t>
  </si>
  <si>
    <t>ES0174434037 ISIN</t>
  </si>
  <si>
    <t>INVERSABADELL 70-BASE</t>
  </si>
  <si>
    <t>ES0164540033</t>
  </si>
  <si>
    <t>ES0164540033 ISIN</t>
  </si>
  <si>
    <t>CAIXABANK CRECIMIENTO</t>
  </si>
  <si>
    <t>ES0174391021</t>
  </si>
  <si>
    <t>ES0174391021 ISIN</t>
  </si>
  <si>
    <t>INVERSABADELL 50-CARTERA</t>
  </si>
  <si>
    <t>ES0165145022</t>
  </si>
  <si>
    <t>ES0165145022 ISIN</t>
  </si>
  <si>
    <t>MUTUAFONDO FORTALEZA FI-E</t>
  </si>
  <si>
    <t>ES0157037013</t>
  </si>
  <si>
    <t>ES0157037013 ISIN</t>
  </si>
  <si>
    <t>PBP CARTERA ACTIVA-ACTIV 50</t>
  </si>
  <si>
    <t>ES0180571004</t>
  </si>
  <si>
    <t>ES0160615037</t>
  </si>
  <si>
    <t>ES0160615037 ISIN</t>
  </si>
  <si>
    <t>BNP PARIBAS GLOBAL DINVER</t>
  </si>
  <si>
    <t>ES0168703017</t>
  </si>
  <si>
    <t>ES0168703017 ISIN</t>
  </si>
  <si>
    <t>PBP ALPES EQUILIBRADO</t>
  </si>
  <si>
    <t>ES0174391047</t>
  </si>
  <si>
    <t>ES0137389047</t>
  </si>
  <si>
    <t>ES0137389047 ISIN</t>
  </si>
  <si>
    <t>MEDIOLANUM CRECIMIENTO-EA</t>
  </si>
  <si>
    <t>ES0118531039</t>
  </si>
  <si>
    <t>ES0118531039 ISIN</t>
  </si>
  <si>
    <t>BNP PARIBAS GLOBAL ASSET ALL</t>
  </si>
  <si>
    <t>ES0166344004</t>
  </si>
  <si>
    <t>ES0157073000</t>
  </si>
  <si>
    <t>ES0113605010</t>
  </si>
  <si>
    <t>ES0113605010 ISIN</t>
  </si>
  <si>
    <t>SANT-SELECT DECIDIDO-A</t>
  </si>
  <si>
    <t>ES0159084039</t>
  </si>
  <si>
    <t>ES0159084039 ISIN</t>
  </si>
  <si>
    <t>BANKIA SOY ASI FLEXIBLE</t>
  </si>
  <si>
    <t>ES0165145006</t>
  </si>
  <si>
    <t>ES0165145006 ISIN</t>
  </si>
  <si>
    <t>MUTUAFONDO FORTALEZA FI-A</t>
  </si>
  <si>
    <t>ES0137435006</t>
  </si>
  <si>
    <t>ES0164540009</t>
  </si>
  <si>
    <t>ES0164540009 ISIN</t>
  </si>
  <si>
    <t>CAIXABANK CRECIMIENTO EST</t>
  </si>
  <si>
    <t>ES0174391054</t>
  </si>
  <si>
    <t>ES0147197034</t>
  </si>
  <si>
    <t>ES0147197034 ISIN</t>
  </si>
  <si>
    <t>IBERCAJA SELECCION CAPITAL</t>
  </si>
  <si>
    <t>ES0118581034</t>
  </si>
  <si>
    <t>ES0118581034 ISIN</t>
  </si>
  <si>
    <t>BNP PARIBAS DIVERSIFIED FI</t>
  </si>
  <si>
    <t>ES0171955034</t>
  </si>
  <si>
    <t>ES0171955034 ISIN</t>
  </si>
  <si>
    <t>BNP CAAP EQUILIBRADO FI</t>
  </si>
  <si>
    <t>ES0138321031</t>
  </si>
  <si>
    <t>ES0138321031 ISIN</t>
  </si>
  <si>
    <t>FONBILBAO GLOBAL 50</t>
  </si>
  <si>
    <t>ES0114762034</t>
  </si>
  <si>
    <t>ES0114762034 ISIN</t>
  </si>
  <si>
    <t>BANKINTER MULTISELECCION 50</t>
  </si>
  <si>
    <t>ES0114986039</t>
  </si>
  <si>
    <t>ES0114986039 ISIN</t>
  </si>
  <si>
    <t>CAJA INGENIEROS RENTA-A</t>
  </si>
  <si>
    <t>ES0164723027</t>
  </si>
  <si>
    <t>ES0168797001</t>
  </si>
  <si>
    <t>ES0168797001 ISIN</t>
  </si>
  <si>
    <t>GESTION BOUTQ II-ASP 11 EQLB</t>
  </si>
  <si>
    <t>ES0133620031</t>
  </si>
  <si>
    <t>ES0133620031 ISIN</t>
  </si>
  <si>
    <t>CARTERA OPTIMA DEDICIDA FI-B</t>
  </si>
  <si>
    <t>ES0174391039</t>
  </si>
  <si>
    <t>ES0174391039 ISIN</t>
  </si>
  <si>
    <t>INVERSABADELL 50-BASE</t>
  </si>
  <si>
    <t>ES0174434045</t>
  </si>
  <si>
    <t>ES0118855008</t>
  </si>
  <si>
    <t>ES0118855008 ISIN</t>
  </si>
  <si>
    <t>BBVA CONSOLIDACION  85 FI</t>
  </si>
  <si>
    <t>ES0137910008</t>
  </si>
  <si>
    <t>ES0113993036</t>
  </si>
  <si>
    <t>ES0113993036 ISIN</t>
  </si>
  <si>
    <t>BBVA GESTION MODERADA</t>
  </si>
  <si>
    <t>ES0164723019</t>
  </si>
  <si>
    <t>ES0158674004</t>
  </si>
  <si>
    <t>ES0158674004 ISIN</t>
  </si>
  <si>
    <t>LABORAL KUTXA SELEK PLUS FI</t>
  </si>
  <si>
    <t>ES0114705009</t>
  </si>
  <si>
    <t>ES0114705009 ISIN</t>
  </si>
  <si>
    <t>BMN CARTERA FLEXIBLE 50 FI</t>
  </si>
  <si>
    <t>ES0157071004</t>
  </si>
  <si>
    <t>ES0111171049</t>
  </si>
  <si>
    <t>ES0174434052</t>
  </si>
  <si>
    <t>ES0116831019</t>
  </si>
  <si>
    <t>ES0116831019 ISIN</t>
  </si>
  <si>
    <t>GESTION BT-C2 ESTRATEGIA DIN</t>
  </si>
  <si>
    <t>ES0138022001</t>
  </si>
  <si>
    <t>ES0126969007</t>
  </si>
  <si>
    <t>ES0115418032</t>
  </si>
  <si>
    <t>ES0115418032 ISIN</t>
  </si>
  <si>
    <t>ABANCA RENTA VARIAB MIXTA FI</t>
  </si>
  <si>
    <t>ES0164723001</t>
  </si>
  <si>
    <t>ES0137389005</t>
  </si>
  <si>
    <t>ES0137389005 ISIN</t>
  </si>
  <si>
    <t>MEDIOLANUM CRECIMIENTO-L</t>
  </si>
  <si>
    <t>ES0174186009</t>
  </si>
  <si>
    <t>ES0174186009 ISIN</t>
  </si>
  <si>
    <t>RURAL SELECCION EQUILIBRADA</t>
  </si>
  <si>
    <t>ES0121092003</t>
  </si>
  <si>
    <t>ES0125322026</t>
  </si>
  <si>
    <t>ES0125322026 ISIN</t>
  </si>
  <si>
    <t>GESTION MULTIPERFIL INVERSIO</t>
  </si>
  <si>
    <t>ES0138516036</t>
  </si>
  <si>
    <t>ES0138516036 ISIN</t>
  </si>
  <si>
    <t>MICROBANK FONDO ETICO</t>
  </si>
  <si>
    <t>ES0125322034</t>
  </si>
  <si>
    <t>ES0125322034 ISIN</t>
  </si>
  <si>
    <t>GESTION MULTIPERFIL DINAMICO</t>
  </si>
  <si>
    <t>ES0111171056</t>
  </si>
  <si>
    <t>ES0176313007</t>
  </si>
  <si>
    <t>ES0176313007 ISIN</t>
  </si>
  <si>
    <t>SMART GESTION FLEXIBLE FI</t>
  </si>
  <si>
    <t>ES0114705017</t>
  </si>
  <si>
    <t>ES0114705017 ISIN</t>
  </si>
  <si>
    <t>BMN CARTERA FLEXIBLE 50 FI-B</t>
  </si>
  <si>
    <t>ES0107693030</t>
  </si>
  <si>
    <t>ES0107693030 ISIN</t>
  </si>
  <si>
    <t>ALCALA GLOBAL FI</t>
  </si>
  <si>
    <t>ES0118858002</t>
  </si>
  <si>
    <t>ES0168812032</t>
  </si>
  <si>
    <t>ES0168812032 ISIN</t>
  </si>
  <si>
    <t>PATRISA</t>
  </si>
  <si>
    <t>ES0124503006</t>
  </si>
  <si>
    <t>ES0124503006 ISIN</t>
  </si>
  <si>
    <t>CA SELECCION ESTRATEG 50 FI</t>
  </si>
  <si>
    <t>ES0174653008</t>
  </si>
  <si>
    <t>ES0159158007</t>
  </si>
  <si>
    <t>ES0107781009</t>
  </si>
  <si>
    <t>ES0107781009 ISIN</t>
  </si>
  <si>
    <t>SANTANDER SELECT MODERADO S</t>
  </si>
  <si>
    <t>ES0119179002</t>
  </si>
  <si>
    <t>ES0119179002 ISIN</t>
  </si>
  <si>
    <t>BBVA MI INVERSION MIXTA FI</t>
  </si>
  <si>
    <t>ES0115086003</t>
  </si>
  <si>
    <t>ES0115086003 ISIN</t>
  </si>
  <si>
    <t>BANKINTER CARTERA PRIV DINAM</t>
  </si>
  <si>
    <t>ES0138907037</t>
  </si>
  <si>
    <t>ES0138907037 ISIN</t>
  </si>
  <si>
    <t>FONEMPORIUM</t>
  </si>
  <si>
    <t>ES0107781017</t>
  </si>
  <si>
    <t>ES0107781017 ISIN</t>
  </si>
  <si>
    <t>SANTANDER SELECT MODERADO A</t>
  </si>
  <si>
    <t>ES0137389039</t>
  </si>
  <si>
    <t>ES0137389039 ISIN</t>
  </si>
  <si>
    <t>MEDIOLANUM CRECIMIENTO-S</t>
  </si>
  <si>
    <t>ES0113412003</t>
  </si>
  <si>
    <t>ES0113412003 ISIN</t>
  </si>
  <si>
    <t>SANTANDER PB CARTERA 60 FI</t>
  </si>
  <si>
    <t>ES0113257002</t>
  </si>
  <si>
    <t>ES0113257002 ISIN</t>
  </si>
  <si>
    <t>BANKINTER CARTERA PRIV MODER</t>
  </si>
  <si>
    <t>ES0160620037</t>
  </si>
  <si>
    <t>ES0160620037 ISIN</t>
  </si>
  <si>
    <t>BNP PARIBAS SELECCION</t>
  </si>
  <si>
    <t>ES0118502030</t>
  </si>
  <si>
    <t>ES0118502030 ISIN</t>
  </si>
  <si>
    <t>BNP PARIBAS GLOBAL INVEST FI</t>
  </si>
  <si>
    <t>ES0164949002</t>
  </si>
  <si>
    <t>ES0164949002 ISIN</t>
  </si>
  <si>
    <t>FONCESS FLEXIBLE FI</t>
  </si>
  <si>
    <t>ES0137389054</t>
  </si>
  <si>
    <t>ES0137389054 ISIN</t>
  </si>
  <si>
    <t>MEDIOLANUM CRECIMIENTO-EB</t>
  </si>
  <si>
    <t>ES0162917001</t>
  </si>
  <si>
    <t>ES0114390034</t>
  </si>
  <si>
    <t>ES0114390034 ISIN</t>
  </si>
  <si>
    <t>KUTXA GESTION ACT RENDIFI</t>
  </si>
  <si>
    <t>ES0181382005</t>
  </si>
  <si>
    <t>ES0132214034</t>
  </si>
  <si>
    <t>ES0132214034 ISIN</t>
  </si>
  <si>
    <t>CS GLOBAL FONDOS GEST ACTIVA</t>
  </si>
  <si>
    <t>ES0174762015</t>
  </si>
  <si>
    <t>ES0174762023</t>
  </si>
  <si>
    <t>ES0111151009</t>
  </si>
  <si>
    <t>ES0111151009 ISIN</t>
  </si>
  <si>
    <t>ATL CAPITAL CARTERA TACTIC</t>
  </si>
  <si>
    <t>ES0174762007</t>
  </si>
  <si>
    <t>ES0115242036</t>
  </si>
  <si>
    <t>ES0115242036 ISIN</t>
  </si>
  <si>
    <t>SANTANDER PB CARTERA 40 FI</t>
  </si>
  <si>
    <t>ES0111171007</t>
  </si>
  <si>
    <t>ES0110091032</t>
  </si>
  <si>
    <t>ES0110091032 ISIN</t>
  </si>
  <si>
    <t>BBVA AHORRO PATRIMONIO FI</t>
  </si>
  <si>
    <t>ES0116831043</t>
  </si>
  <si>
    <t>ES0116831043 ISIN</t>
  </si>
  <si>
    <t>GESTION BT-YESTE PATRIMONIO</t>
  </si>
  <si>
    <t>ES0180552004</t>
  </si>
  <si>
    <t>ES0136788033</t>
  </si>
  <si>
    <t>ES0136788033 ISIN</t>
  </si>
  <si>
    <t>FONSGLOBAL RENTA</t>
  </si>
  <si>
    <t>ES0137389021</t>
  </si>
  <si>
    <t>ES0137389021 ISIN</t>
  </si>
  <si>
    <t>MEDIOLANUM CRECIMIENTO-SB</t>
  </si>
  <si>
    <t>ES0133400004</t>
  </si>
  <si>
    <t>ES0133400004 ISIN</t>
  </si>
  <si>
    <t>ABANCA GESTION DECIDIDO</t>
  </si>
  <si>
    <t>ES0137389013</t>
  </si>
  <si>
    <t>ES0137389013 ISIN</t>
  </si>
  <si>
    <t>MEDIOLANUM CRECIMIENTO-LB</t>
  </si>
  <si>
    <t>ES0114836036</t>
  </si>
  <si>
    <t>ES0114836036 ISIN</t>
  </si>
  <si>
    <t>KUTXA GESTION ACT PATRI FI</t>
  </si>
  <si>
    <t>ES0105142048</t>
  </si>
  <si>
    <t>ES0102563030</t>
  </si>
  <si>
    <t>ES0102563030 ISIN</t>
  </si>
  <si>
    <t>IBERCAJA CAPITAL EUROPA</t>
  </si>
  <si>
    <t>ES0105142055</t>
  </si>
  <si>
    <t>ES0173284003</t>
  </si>
  <si>
    <t>ES0173284003 ISIN</t>
  </si>
  <si>
    <t>RENTA 4 TOP SELECCION TOL</t>
  </si>
  <si>
    <t>ES0107512032</t>
  </si>
  <si>
    <t>ES0107512032 ISIN</t>
  </si>
  <si>
    <t>IMANTIA DECIDIDO FI</t>
  </si>
  <si>
    <t>ES0118553033</t>
  </si>
  <si>
    <t>ES0118553033 ISIN</t>
  </si>
  <si>
    <t>BNP PARIBAS MANAGEMENT FUND</t>
  </si>
  <si>
    <t>ES0116831092</t>
  </si>
  <si>
    <t>ES0116831092 ISIN</t>
  </si>
  <si>
    <t>GESTION BOUT B4A CART EQUILI</t>
  </si>
  <si>
    <t>ES0139958039</t>
  </si>
  <si>
    <t>ES0139958039 ISIN</t>
  </si>
  <si>
    <t>FONTALENTO</t>
  </si>
  <si>
    <t>ES0182753006</t>
  </si>
  <si>
    <t>ES0182753006 ISIN</t>
  </si>
  <si>
    <t>ADRIZA ACTIVOS FI</t>
  </si>
  <si>
    <t>ES0116831050</t>
  </si>
  <si>
    <t>ES0116831050 ISIN</t>
  </si>
  <si>
    <t>GESTION BOUTIQUE GCAP TOT MK</t>
  </si>
  <si>
    <t>ES0173311004</t>
  </si>
  <si>
    <t>ES0173311004 ISIN</t>
  </si>
  <si>
    <t>RENTA 4 MULTIGESTION-1 ALLOC</t>
  </si>
  <si>
    <t>ES0105207007</t>
  </si>
  <si>
    <t>ES0178487007</t>
  </si>
  <si>
    <t>Carteras medianas Indexa (10 a 100 mil euros)</t>
  </si>
  <si>
    <t>Categoría</t>
  </si>
  <si>
    <t>Rentabilidad acumulada</t>
  </si>
  <si>
    <t>Rentabilidad inverco</t>
  </si>
  <si>
    <t>Cartera 1</t>
  </si>
  <si>
    <t>Renta Fija Mixta Internacional</t>
  </si>
  <si>
    <t>Cartera 2</t>
  </si>
  <si>
    <t>Cartera 3</t>
  </si>
  <si>
    <t>Cartera 4</t>
  </si>
  <si>
    <t>Cartera 5</t>
  </si>
  <si>
    <t>Renta Variable Mixta Internacional</t>
  </si>
  <si>
    <t>Cartera 6</t>
  </si>
  <si>
    <t>Cartera 7</t>
  </si>
  <si>
    <t>Cartera 8</t>
  </si>
  <si>
    <t>Cartera 9</t>
  </si>
  <si>
    <t>Cartera 10</t>
  </si>
  <si>
    <t>INDEXA CAPITAL CARTERA 4</t>
  </si>
  <si>
    <t>INDEXA CAPITAL CARTERA 3</t>
  </si>
  <si>
    <t>INDEXA CAPITAL CARTERA 2</t>
  </si>
  <si>
    <t>INDEXA CAPITAL CARTERA 1</t>
  </si>
  <si>
    <t>INDEXA CAPITAL CARTERA 10</t>
  </si>
  <si>
    <t>INDEXA CAPITAL CARTERA 9</t>
  </si>
  <si>
    <t>INDEXA CAPITAL CARTERA 8</t>
  </si>
  <si>
    <t>INDEXA CAPITAL CARTERA 7</t>
  </si>
  <si>
    <t>INDEXA CAPITAL CARTERA 6</t>
  </si>
  <si>
    <t>INDEXA CAPITAL CARTERA 5</t>
  </si>
  <si>
    <t>12/31/2018</t>
  </si>
  <si>
    <t xml:space="preserve">    </t>
  </si>
  <si>
    <t>FONDOS  DE  INVERSIÓN MOBILIARIA  •  RENTA VARIABLE MIXTA INTERNACIONAL  •  (Importe en Miles de Euros)</t>
  </si>
  <si>
    <t>Datos a 31-Diciembre-2018</t>
  </si>
  <si>
    <t>CÓDIGOS INTERNOS</t>
  </si>
  <si>
    <t>(*) Datos no actualizados</t>
  </si>
  <si>
    <t>V.Liquidat</t>
  </si>
  <si>
    <t>Variación</t>
  </si>
  <si>
    <t>Rent.</t>
  </si>
  <si>
    <t>RKG</t>
  </si>
  <si>
    <t>Cuentas</t>
  </si>
  <si>
    <t>Suscripciones</t>
  </si>
  <si>
    <t>Reembolsos</t>
  </si>
  <si>
    <t>Suscrip. Netas</t>
  </si>
  <si>
    <t>Patrimonio</t>
  </si>
  <si>
    <t>variación patrim.(%)</t>
  </si>
  <si>
    <t>nombre</t>
  </si>
  <si>
    <t>Tipos Rgtro.</t>
  </si>
  <si>
    <t>GRUPO</t>
  </si>
  <si>
    <t>GESTORA</t>
  </si>
  <si>
    <t>Código ISIN</t>
  </si>
  <si>
    <t>Nº CNMV</t>
  </si>
  <si>
    <t>Nombre del Fondo</t>
  </si>
  <si>
    <t>Mes</t>
  </si>
  <si>
    <t>1 Año</t>
  </si>
  <si>
    <t>3 Años</t>
  </si>
  <si>
    <t>5 Años</t>
  </si>
  <si>
    <t>10 Años</t>
  </si>
  <si>
    <t>15 Años</t>
  </si>
  <si>
    <t>20 Años</t>
  </si>
  <si>
    <t>25 Años</t>
  </si>
  <si>
    <t>18/12</t>
  </si>
  <si>
    <t xml:space="preserve"> Mes </t>
  </si>
  <si>
    <t xml:space="preserve">  Mes </t>
  </si>
  <si>
    <t xml:space="preserve">Grupo Financiero     </t>
  </si>
  <si>
    <t>gestora</t>
  </si>
  <si>
    <t xml:space="preserve">SMART GESTION FLEXIBLE             </t>
  </si>
  <si>
    <t xml:space="preserve">     </t>
  </si>
  <si>
    <t xml:space="preserve">   </t>
  </si>
  <si>
    <t>GRUPO BANCA MARCH</t>
  </si>
  <si>
    <t>INVERSIS GESTION</t>
  </si>
  <si>
    <t xml:space="preserve">PATRISA                            </t>
  </si>
  <si>
    <t>RENTA 4</t>
  </si>
  <si>
    <t>RENTA 4 GESTORA</t>
  </si>
  <si>
    <t xml:space="preserve">GPM GºACT./MIXTO INTERNA.          </t>
  </si>
  <si>
    <t xml:space="preserve">MUTUAFONDO FORTALEZA CL.E          </t>
  </si>
  <si>
    <t>MUTUA MADRILEÑA</t>
  </si>
  <si>
    <t>MUTUACTIVOS</t>
  </si>
  <si>
    <t xml:space="preserve">MUTUAFONDO FORTALEZA CL.A          </t>
  </si>
  <si>
    <t xml:space="preserve">MUTUAFONDO UNNEFAR                 </t>
  </si>
  <si>
    <t xml:space="preserve">SBD EMER.MX.FLEXIB.CARTE.          </t>
  </si>
  <si>
    <t>BANCO SABADELL</t>
  </si>
  <si>
    <t>SABADELL AM</t>
  </si>
  <si>
    <t xml:space="preserve">SBD EMER.MX.FLEXIB.PREMI.          </t>
  </si>
  <si>
    <t xml:space="preserve">MUTUAFONDO FORTALEZA CL.D          </t>
  </si>
  <si>
    <t xml:space="preserve">CARTESIO X (*)                     </t>
  </si>
  <si>
    <t>CARTESIO INVERSIONES</t>
  </si>
  <si>
    <t xml:space="preserve">BBVA CONSOLIDACION 85              </t>
  </si>
  <si>
    <t>B.B.V.A.</t>
  </si>
  <si>
    <t>BBVA AM</t>
  </si>
  <si>
    <t xml:space="preserve">GCO GLOBAL 50                      </t>
  </si>
  <si>
    <t>CATALANA OCCIDENTE</t>
  </si>
  <si>
    <t>GCO GESTION DE ACTIVOS</t>
  </si>
  <si>
    <t xml:space="preserve">SBD EMER.MX.FLEXIB.EMPRE.          </t>
  </si>
  <si>
    <t xml:space="preserve">SBD EMER.MX.FLEXIB.PLUS            </t>
  </si>
  <si>
    <t xml:space="preserve">BBVA MI OBJETIVO 2026              </t>
  </si>
  <si>
    <t xml:space="preserve">SBD EMER.MX.FLEXIB.PYME            </t>
  </si>
  <si>
    <t xml:space="preserve">SBD EMER.MX.FLEXIB.BASE            </t>
  </si>
  <si>
    <t xml:space="preserve">FON FINECO PATR.GLOB.CL.X          </t>
  </si>
  <si>
    <t>KUTXABANK</t>
  </si>
  <si>
    <t>GIIC FINECO</t>
  </si>
  <si>
    <t xml:space="preserve">PATRIMONIO GLOBAL                  </t>
  </si>
  <si>
    <t xml:space="preserve">FON FINECO PATR.GLOB.CL.I          </t>
  </si>
  <si>
    <t xml:space="preserve">ADRIZA ACTIVOS                     </t>
  </si>
  <si>
    <t>TRESSIS</t>
  </si>
  <si>
    <t>TRESSIS GESTION</t>
  </si>
  <si>
    <t xml:space="preserve">GVC GAESCO SOSTENIB.ICR-A          </t>
  </si>
  <si>
    <t>GVC GAESCO</t>
  </si>
  <si>
    <t>GVC GAESCO GESTION</t>
  </si>
  <si>
    <t xml:space="preserve">FON FINECO PATRIM.GLOBAL           </t>
  </si>
  <si>
    <t xml:space="preserve">FONPROFIT                          </t>
  </si>
  <si>
    <t>PROFIT</t>
  </si>
  <si>
    <t>GESPROFIT</t>
  </si>
  <si>
    <t xml:space="preserve">R4 MULTIGº/1 ALLOCATION            </t>
  </si>
  <si>
    <t xml:space="preserve">ALCALA GLOBAL                      </t>
  </si>
  <si>
    <t>BANCO ALCALA</t>
  </si>
  <si>
    <t>GESALCALA</t>
  </si>
  <si>
    <t xml:space="preserve">KB GEST.ACT.PATRIM-ESTAN.          </t>
  </si>
  <si>
    <t>KUTXABANK GESTION</t>
  </si>
  <si>
    <t xml:space="preserve">BBVA MI OBJETIVO 2031              </t>
  </si>
  <si>
    <t xml:space="preserve">SANT.SELECT MODERADO CL.S          </t>
  </si>
  <si>
    <t>SANTANDER</t>
  </si>
  <si>
    <t>SANTANDER AM</t>
  </si>
  <si>
    <t xml:space="preserve">ABANTE SELECCION FIMF              </t>
  </si>
  <si>
    <t>ABANTE</t>
  </si>
  <si>
    <t>ABANTE ASESORES Gº</t>
  </si>
  <si>
    <t xml:space="preserve">SANT.PB CARTERA MODERADA           </t>
  </si>
  <si>
    <t xml:space="preserve">SANT.SELECT MODERADO CL.A          </t>
  </si>
  <si>
    <t xml:space="preserve">BBVA GESTION MODERADA              </t>
  </si>
  <si>
    <t xml:space="preserve">IMDI FUNDS / IMDI OCRE             </t>
  </si>
  <si>
    <t>INTERMONEY</t>
  </si>
  <si>
    <t>INTERMONEY GESTION</t>
  </si>
  <si>
    <t xml:space="preserve">C.ING.ENVIRONMENT ISR-A            </t>
  </si>
  <si>
    <t>CAJA INGENIEROS</t>
  </si>
  <si>
    <t>CAJA INGENIEROS GESTION</t>
  </si>
  <si>
    <t xml:space="preserve">FONEMPORIUM                        </t>
  </si>
  <si>
    <t>POPULAR GEST. PRIVADA</t>
  </si>
  <si>
    <t xml:space="preserve">NORAY MODERADO                     </t>
  </si>
  <si>
    <t>ORIENTA CAPITAL</t>
  </si>
  <si>
    <t xml:space="preserve">MURANO PATRIMONIO CLASE C          </t>
  </si>
  <si>
    <t>ALANTRA</t>
  </si>
  <si>
    <t>ALANTRA WM</t>
  </si>
  <si>
    <t xml:space="preserve">PATRIBOND (*)                      </t>
  </si>
  <si>
    <t>PATRIVALOR</t>
  </si>
  <si>
    <t xml:space="preserve">MURANO PATRIMONIO CLASE B          </t>
  </si>
  <si>
    <t xml:space="preserve">BONA-RENDA                         </t>
  </si>
  <si>
    <t xml:space="preserve">BANKINTER PREM.MODERADO-B          </t>
  </si>
  <si>
    <t>BANKINTER</t>
  </si>
  <si>
    <t>BANKINTER Gº ACTIVOS</t>
  </si>
  <si>
    <t xml:space="preserve">MICROBANK FONDO ETICO              </t>
  </si>
  <si>
    <t>CAIXABANK</t>
  </si>
  <si>
    <t>CAIXABANK AM</t>
  </si>
  <si>
    <t xml:space="preserve">BNP PARIBAS GL.AS.ALLOCA.          </t>
  </si>
  <si>
    <t>BNP PARIBAS ESPAÑA</t>
  </si>
  <si>
    <t>BNP PARIBAS AM</t>
  </si>
  <si>
    <t xml:space="preserve">ATL CAP.BEST MNGRS/TACT-I          </t>
  </si>
  <si>
    <t>ATL CAPITAL</t>
  </si>
  <si>
    <t>ATL 12 CAPITAL GESTION</t>
  </si>
  <si>
    <t xml:space="preserve">GESTIFON.CART.PREMIER 50           </t>
  </si>
  <si>
    <t>BANCO CAMINOS</t>
  </si>
  <si>
    <t>GESTIFONSA</t>
  </si>
  <si>
    <t xml:space="preserve">MURANO PATRIMONIO CLASE A          </t>
  </si>
  <si>
    <t xml:space="preserve">GVC GAESCO SOSTENIB.ICR-R          </t>
  </si>
  <si>
    <t xml:space="preserve">FONDMAPFRE ELECC.MODERADA          </t>
  </si>
  <si>
    <t>MAPFRE</t>
  </si>
  <si>
    <t>MAPFRE AM</t>
  </si>
  <si>
    <t xml:space="preserve">ALHAJA INVERSION.RV MIXTO          </t>
  </si>
  <si>
    <t xml:space="preserve">BESTINVER MX.INTERNAC.             </t>
  </si>
  <si>
    <t>BESTINVER</t>
  </si>
  <si>
    <t>BESTINVER GESTION</t>
  </si>
  <si>
    <t xml:space="preserve">SANT.PB CARTERA EQUILIBR.          </t>
  </si>
  <si>
    <t xml:space="preserve">CREDIT SUISSE EQ.YIELD             </t>
  </si>
  <si>
    <t>CREDIT SUISSE</t>
  </si>
  <si>
    <t>CREDIT SUISSE GESTION</t>
  </si>
  <si>
    <t xml:space="preserve">IBERCAJA GEST.CRECIMIENTO          </t>
  </si>
  <si>
    <t>IBERCAJA</t>
  </si>
  <si>
    <t>IBERCAJA GESTION</t>
  </si>
  <si>
    <t xml:space="preserve">BANKINTER PREM.MODERADO-A          </t>
  </si>
  <si>
    <t xml:space="preserve">BNP PARIBAS GLO.DINVER             </t>
  </si>
  <si>
    <t xml:space="preserve">ATL CAP.BEST MNGRS/TACT.A          </t>
  </si>
  <si>
    <t xml:space="preserve">RURAL SELECCION EQUILIBRA.         </t>
  </si>
  <si>
    <t xml:space="preserve">CA SELECCION ESTRATEGI.50          </t>
  </si>
  <si>
    <t>CREDIT AGRICOLE</t>
  </si>
  <si>
    <t>CREDIT AGRIC.BANKOA G.</t>
  </si>
  <si>
    <t xml:space="preserve">SANT.SELECT DECIDICO CL.S          </t>
  </si>
  <si>
    <t xml:space="preserve">BNP PARIBAS MX.MODERAD-A           </t>
  </si>
  <si>
    <t xml:space="preserve">TREA CAJAMAR VALOR                 </t>
  </si>
  <si>
    <t>TREA AM</t>
  </si>
  <si>
    <t xml:space="preserve">ARQUIUNO EQUILIBRA.60RV-B          </t>
  </si>
  <si>
    <t>CAJA ARQUITECTOS</t>
  </si>
  <si>
    <t>ARQUIGEST</t>
  </si>
  <si>
    <t xml:space="preserve">LABORAL KUTXA SELEK BALAN.         </t>
  </si>
  <si>
    <t>LABORAL KUTXA</t>
  </si>
  <si>
    <t>CAJA LABORAL GESTION</t>
  </si>
  <si>
    <t xml:space="preserve">TEMPERANTIA                        </t>
  </si>
  <si>
    <t>JULIUS BAER</t>
  </si>
  <si>
    <t>JULIUS BAER GESTION</t>
  </si>
  <si>
    <t xml:space="preserve">BBVA MI INVERSION MIXTA            </t>
  </si>
  <si>
    <t xml:space="preserve">SANT.SELECT DECIDIDO CL.A          </t>
  </si>
  <si>
    <t xml:space="preserve">ATL.CAPITAL CARTE.TACT-A           </t>
  </si>
  <si>
    <t xml:space="preserve">BBVA GESTION DECIDIDA              </t>
  </si>
  <si>
    <t xml:space="preserve">SANTANDER GENERACION 3-B           </t>
  </si>
  <si>
    <t xml:space="preserve">SANTANDER GENERACION 3-R           </t>
  </si>
  <si>
    <t xml:space="preserve">CAIXABANK CRECIMIENTO              </t>
  </si>
  <si>
    <t>ES0105207023</t>
  </si>
  <si>
    <t xml:space="preserve">ACACIA INVERM.30-60 PLATI.         </t>
  </si>
  <si>
    <t>ACACIA INVERSION</t>
  </si>
  <si>
    <t xml:space="preserve">PBP CART.ACTIVA/ACT.50-A           </t>
  </si>
  <si>
    <t xml:space="preserve">RENTA 4 ACTIVA AGUA CL.I           </t>
  </si>
  <si>
    <t xml:space="preserve">GES.BOUTIQ./C2 ESTR.DINA.          </t>
  </si>
  <si>
    <t>ANDBANK ESPAÑA</t>
  </si>
  <si>
    <t>ANDBANK WM</t>
  </si>
  <si>
    <t xml:space="preserve">SANTANDER GENERACION 3-A           </t>
  </si>
  <si>
    <t xml:space="preserve">CARTERA OPTIMA DECID.CL.A          </t>
  </si>
  <si>
    <t>ALLIANZ POPULAR</t>
  </si>
  <si>
    <t>ALLIANZ POPULAR AM</t>
  </si>
  <si>
    <t xml:space="preserve">GES.MULTIPERFIL/INVERSION          </t>
  </si>
  <si>
    <t xml:space="preserve">FC CRECIMIENTO CL.ESTAND.          </t>
  </si>
  <si>
    <t xml:space="preserve">COMPROMISO MEDIOLANUM              </t>
  </si>
  <si>
    <t>MEDIOLANUM</t>
  </si>
  <si>
    <t>MEDIOLANUM GESTION</t>
  </si>
  <si>
    <t xml:space="preserve">BNP PARIBAS DIVERSIFIED            </t>
  </si>
  <si>
    <t xml:space="preserve">ACACIA INVERM.30-60 ORO            </t>
  </si>
  <si>
    <t xml:space="preserve">BK CART.PRIVADA MODERAD-B          </t>
  </si>
  <si>
    <t xml:space="preserve">INVERSABADELL 50 CARTERA           </t>
  </si>
  <si>
    <t xml:space="preserve">INVERSABADELL 50 PREMIER           </t>
  </si>
  <si>
    <t>ES0105207015</t>
  </si>
  <si>
    <t xml:space="preserve">ACACIA INVERM.30-60 PLATA          </t>
  </si>
  <si>
    <t xml:space="preserve">C.LABORAL SELEK PLUS               </t>
  </si>
  <si>
    <t xml:space="preserve">BK CART.PRIVADA MODERAD-A          </t>
  </si>
  <si>
    <t xml:space="preserve">ARQUIUNO EQUILIBRA.60RV-A          </t>
  </si>
  <si>
    <t xml:space="preserve">ROBUST RV MX.INTERNACION.          </t>
  </si>
  <si>
    <t xml:space="preserve">PBP ALPES/EQUILIBRADO              </t>
  </si>
  <si>
    <t xml:space="preserve">INVERSABADELL 50 EMPRESA           </t>
  </si>
  <si>
    <t xml:space="preserve">INVERSABADELL 50 PLUS              </t>
  </si>
  <si>
    <t xml:space="preserve">FONCESS FLEXIBLE                   </t>
  </si>
  <si>
    <t xml:space="preserve">COMPAS EQUILIBRADO                 </t>
  </si>
  <si>
    <t xml:space="preserve">UNICORP SELECC.DINAMICO            </t>
  </si>
  <si>
    <t>UNICAJA</t>
  </si>
  <si>
    <t>UNIGEST</t>
  </si>
  <si>
    <t xml:space="preserve">LABORAL KUTXA AKTIBO               </t>
  </si>
  <si>
    <t xml:space="preserve">BNP P.CAAP EQUILIBR.CL.A           </t>
  </si>
  <si>
    <t xml:space="preserve">ATL CAP.BEST MNGRS/MIXTO           </t>
  </si>
  <si>
    <t xml:space="preserve">FONDMAPFRE ELECCION DECID.         </t>
  </si>
  <si>
    <t xml:space="preserve">INVERSABADELL 50 PYME              </t>
  </si>
  <si>
    <t xml:space="preserve">CARTERA OPTIMA DECID.CL.B          </t>
  </si>
  <si>
    <t xml:space="preserve">FONSGLOBAL RENTA                   </t>
  </si>
  <si>
    <t xml:space="preserve">BANKIN.PREMIUM DINAMICO-B          </t>
  </si>
  <si>
    <t xml:space="preserve">BANKIA SOY ASI FLEX-UNIV.          </t>
  </si>
  <si>
    <t>BANKIA</t>
  </si>
  <si>
    <t>BANKIA FONDOS</t>
  </si>
  <si>
    <t xml:space="preserve">GES.BOUTIQ./GINVEST SMART          </t>
  </si>
  <si>
    <t xml:space="preserve">SANTALUCIA SELEC.EQUILIB.          </t>
  </si>
  <si>
    <t>SANTA LUCIA</t>
  </si>
  <si>
    <t>SANTA LUCIA AM</t>
  </si>
  <si>
    <t xml:space="preserve">KB GEST.ACTIVA RDTO-ESTA.          </t>
  </si>
  <si>
    <t xml:space="preserve">GES.BOUTIQ./GCAPI.TO.MARK.         </t>
  </si>
  <si>
    <t xml:space="preserve">INVERSABADELL 50 BASE              </t>
  </si>
  <si>
    <t xml:space="preserve">DOLPHIN INVESTMENTS FUND           </t>
  </si>
  <si>
    <t>GESIURIS</t>
  </si>
  <si>
    <t>GESIURIS AM</t>
  </si>
  <si>
    <t xml:space="preserve">GºBOUT.II/AWA FLEXIBLE             </t>
  </si>
  <si>
    <t xml:space="preserve">BANKIN.PREMIUM DINAMICO-A          </t>
  </si>
  <si>
    <t xml:space="preserve">MARCH CARTERA MODERADA             </t>
  </si>
  <si>
    <t>MARCH AM</t>
  </si>
  <si>
    <t xml:space="preserve">INVERSABADELL 70 CARTERA           </t>
  </si>
  <si>
    <t xml:space="preserve">INVERSABADELL 70 PREMIER           </t>
  </si>
  <si>
    <t xml:space="preserve">C.I. RENTA - A                     </t>
  </si>
  <si>
    <t xml:space="preserve">PBP CART.ACTIVA/ACT.70-A           </t>
  </si>
  <si>
    <t xml:space="preserve">GES.MULTIPERFIL/DINAMICO           </t>
  </si>
  <si>
    <t xml:space="preserve">GESCOOPERAT.GEST.MODERADO          </t>
  </si>
  <si>
    <t>CAJA RURAL</t>
  </si>
  <si>
    <t>GESCOOPERATIVO</t>
  </si>
  <si>
    <t xml:space="preserve">MERCH SELECCION DE FONDOS          </t>
  </si>
  <si>
    <t>MERCHBANC</t>
  </si>
  <si>
    <t>MERCHBANC SGIIC</t>
  </si>
  <si>
    <t xml:space="preserve">INVERSABADELL 70 PLUS              </t>
  </si>
  <si>
    <t xml:space="preserve">INVERSABADELL 70 EMPRESA           </t>
  </si>
  <si>
    <t xml:space="preserve">MERCH-UNIVERSAL                    </t>
  </si>
  <si>
    <t xml:space="preserve">INVERSABADELL 70 PYME              </t>
  </si>
  <si>
    <t xml:space="preserve">IBERC.FLEXI.EUROPA 50-80           </t>
  </si>
  <si>
    <t xml:space="preserve">ABANCA GESTION/DECIDIDO            </t>
  </si>
  <si>
    <t>IMANTIA CAPITAL</t>
  </si>
  <si>
    <t xml:space="preserve">BK CART.DINAMICA PRIVAD-B          </t>
  </si>
  <si>
    <t xml:space="preserve">JB INVERSIONES (*)                 </t>
  </si>
  <si>
    <t xml:space="preserve">RURAL MULTIF75 FIMF                </t>
  </si>
  <si>
    <t xml:space="preserve">GºBOUT.II/ASPAIN 11 EQUIL.         </t>
  </si>
  <si>
    <t xml:space="preserve">INVERSABADELL 70 BASE              </t>
  </si>
  <si>
    <t xml:space="preserve">BK CART.DINAMICA PRIVAD-A          </t>
  </si>
  <si>
    <t xml:space="preserve">SANTALUCIA SELEC.DECICIDO          </t>
  </si>
  <si>
    <t xml:space="preserve">IMANTIA DECIDIDO                   </t>
  </si>
  <si>
    <t xml:space="preserve">MEDIOLANUM CRECIMIEN."E-A"         </t>
  </si>
  <si>
    <t xml:space="preserve">CS GLOBAL F. Gº ACTIVA             </t>
  </si>
  <si>
    <t xml:space="preserve">BK MULTISELECCI.DINAMICA           </t>
  </si>
  <si>
    <t>ES0138438033</t>
  </si>
  <si>
    <t xml:space="preserve">FONBUSA FONDOS FIMF (*)            </t>
  </si>
  <si>
    <t>GESBUSA</t>
  </si>
  <si>
    <t xml:space="preserve">MEDIOLANUM CRECIMIEN."L-A"         </t>
  </si>
  <si>
    <t xml:space="preserve">ABANCA RENTA VAR.MIXTA             </t>
  </si>
  <si>
    <t xml:space="preserve">GES.BOUT./YESTE PATRIMON.          </t>
  </si>
  <si>
    <t xml:space="preserve">GºBOUT.II/SASSOLA DINAMI.          </t>
  </si>
  <si>
    <t xml:space="preserve">MEDIOLANUM CRECIMIEN."S-A"         </t>
  </si>
  <si>
    <t>ES0139099008</t>
  </si>
  <si>
    <t xml:space="preserve">ALPHA INVESTMENTS                  </t>
  </si>
  <si>
    <t>GRUPO NOVO BANCO</t>
  </si>
  <si>
    <t>NOVO BANCO GESTION</t>
  </si>
  <si>
    <t xml:space="preserve">MUTUAFONDO MIXTO FLEXIBLE          </t>
  </si>
  <si>
    <t xml:space="preserve">MEDIOLANUM CRECIMIEN."E-B"         </t>
  </si>
  <si>
    <t xml:space="preserve">GES.BOUTIQ./B4A CART.EQUI.         </t>
  </si>
  <si>
    <t xml:space="preserve">MEDIOLANUM CRECIMIEN."L-B"         </t>
  </si>
  <si>
    <t xml:space="preserve">MEDIOLANUM CRECIMIEN."S-B"         </t>
  </si>
  <si>
    <t xml:space="preserve">INVERTRES FONDO I                  </t>
  </si>
  <si>
    <t xml:space="preserve">GESCOOP.GESTION DECIDIDO           </t>
  </si>
  <si>
    <t xml:space="preserve">MILLENNIAL FUND                    </t>
  </si>
  <si>
    <t>0S0110091032</t>
  </si>
  <si>
    <t xml:space="preserve">BBVA AHORRO PATRIMONIO(F/A)        </t>
  </si>
  <si>
    <t xml:space="preserve">           </t>
  </si>
  <si>
    <t>0S0118502030</t>
  </si>
  <si>
    <t xml:space="preserve">BNP PARIBAS GLOB.INV.(F/A)         </t>
  </si>
  <si>
    <t>0S0114705009</t>
  </si>
  <si>
    <t xml:space="preserve">BMN CARTERA FLEX.50 CLA.A(F/A)     </t>
  </si>
  <si>
    <t>0S0114705017</t>
  </si>
  <si>
    <t xml:space="preserve">BMN CARTERA FLEX.50 CLA.B(F/A)     </t>
  </si>
  <si>
    <t xml:space="preserve">        </t>
  </si>
  <si>
    <t xml:space="preserve">            </t>
  </si>
  <si>
    <t xml:space="preserve">Rentabilidad Media Anual (%)       </t>
  </si>
  <si>
    <t xml:space="preserve">Rentabil.Media Anual (%) ponderada </t>
  </si>
  <si>
    <t>*</t>
  </si>
  <si>
    <t>FONDOS INCORPORADOS DURANTE EL AÑO</t>
  </si>
  <si>
    <t>ES0181232036</t>
  </si>
  <si>
    <t xml:space="preserve">CORTAL CAPIT.DINAMFIMF(F/A)        </t>
  </si>
  <si>
    <t>ES0168798058</t>
  </si>
  <si>
    <t xml:space="preserve">GES.BOU.III/AG SELEC.INT.          </t>
  </si>
  <si>
    <t>ES0113606000</t>
  </si>
  <si>
    <t xml:space="preserve">SANTANDER SOSTENIBLE 2             </t>
  </si>
  <si>
    <t>ES0180709000</t>
  </si>
  <si>
    <t xml:space="preserve">TRESSIS CART.SOSTE.ISR-R           </t>
  </si>
  <si>
    <t>ES0176104000</t>
  </si>
  <si>
    <t xml:space="preserve">SANTANDER PB CONSOLIDA 90          </t>
  </si>
  <si>
    <t>ES0156836001</t>
  </si>
  <si>
    <t xml:space="preserve">RURAL GESTION SOSTENI.II           </t>
  </si>
  <si>
    <t>ES0175811019</t>
  </si>
  <si>
    <t xml:space="preserve">MUTUAFONDO EQUILIBRIO-F            </t>
  </si>
  <si>
    <t>ES0144085000</t>
  </si>
  <si>
    <t xml:space="preserve">CARTERA NARANJA 30/70              </t>
  </si>
  <si>
    <t>AMUNDI IBERIA</t>
  </si>
  <si>
    <t>ES0162294005</t>
  </si>
  <si>
    <t xml:space="preserve">CARTERA NARANJA 50/50              </t>
  </si>
  <si>
    <t>ES0116235005</t>
  </si>
  <si>
    <t xml:space="preserve">CARTERA NARANJA 40/60              </t>
  </si>
  <si>
    <t>ES0127018002</t>
  </si>
  <si>
    <t xml:space="preserve">DP MIXTO RV                        </t>
  </si>
  <si>
    <t>B.DEGROOF PETERCAM</t>
  </si>
  <si>
    <t>DEGROOF PETERCAM</t>
  </si>
  <si>
    <t>ES0176955013</t>
  </si>
  <si>
    <t xml:space="preserve">RENTA 4 ACTIVA AGUA CL.R           </t>
  </si>
  <si>
    <t>ES0111151017</t>
  </si>
  <si>
    <t xml:space="preserve">ATL.CAPITAL CARTE.TACT-L           </t>
  </si>
  <si>
    <t>ES0137435014</t>
  </si>
  <si>
    <t xml:space="preserve">C.ING.ENVIRONMENT ISR-I            </t>
  </si>
  <si>
    <t>ES0175811001</t>
  </si>
  <si>
    <t xml:space="preserve">MUTUAFONDO EQUILIBRIO-A            </t>
  </si>
  <si>
    <t>ES0125424004</t>
  </si>
  <si>
    <t xml:space="preserve">GINV.GPS/BALANCED SELECT.          </t>
  </si>
  <si>
    <t>GINVEST</t>
  </si>
  <si>
    <t>GINVEST AM</t>
  </si>
  <si>
    <t>ES0114986005</t>
  </si>
  <si>
    <t xml:space="preserve">C.I. RENTA - I                     </t>
  </si>
  <si>
    <t>ES0171955000</t>
  </si>
  <si>
    <t xml:space="preserve">BNP P.CAAP EQUILIBR.CL.B           </t>
  </si>
  <si>
    <t>ES0160617009</t>
  </si>
  <si>
    <t xml:space="preserve">BNP PARIBAS MX.MODERAD-B           </t>
  </si>
  <si>
    <t>ES0114836002</t>
  </si>
  <si>
    <t xml:space="preserve">KB GEST.ACT.PATRIM-EXTRA           </t>
  </si>
  <si>
    <t>ES0114390000</t>
  </si>
  <si>
    <t xml:space="preserve">KB GEST.ACTIVA RDTO-EXTRA          </t>
  </si>
  <si>
    <t>ES0159084005</t>
  </si>
  <si>
    <t xml:space="preserve">BANKIA SOY ASI FLEX-CART.          </t>
  </si>
  <si>
    <t>ES0175811027</t>
  </si>
  <si>
    <t xml:space="preserve">MUTUAFONDO EQUILIBRIO-L            </t>
  </si>
  <si>
    <t>ES0171955026</t>
  </si>
  <si>
    <t xml:space="preserve">BNP P.CAAP EQUILIBR.CL.L           </t>
  </si>
  <si>
    <t>ES0114836010</t>
  </si>
  <si>
    <t xml:space="preserve">KB GEST.ACT.PATRIM-PLUS            </t>
  </si>
  <si>
    <t>ES0114390018</t>
  </si>
  <si>
    <t xml:space="preserve">KB GEST.ACTIVA RDTO-PLUS           </t>
  </si>
  <si>
    <t>ES0168797076</t>
  </si>
  <si>
    <t xml:space="preserve">GºBOUT.II/LOURIDO INTERN.          </t>
  </si>
  <si>
    <t>ES0125424020</t>
  </si>
  <si>
    <t xml:space="preserve">GINV.GPS/DYNAMIC SELECTI.          </t>
  </si>
  <si>
    <t>ES0142630054</t>
  </si>
  <si>
    <t xml:space="preserve">GPM GºACT./GPM AL.SE.TECH          </t>
  </si>
  <si>
    <t>ES0131444053</t>
  </si>
  <si>
    <t xml:space="preserve">ESFERA II/SOST.ESG FOCUS           </t>
  </si>
  <si>
    <t>ESFERA CAPITAL AV</t>
  </si>
  <si>
    <t>ESFERA CAPITAL GESTION</t>
  </si>
  <si>
    <t>ES0168798025</t>
  </si>
  <si>
    <t xml:space="preserve">GES.BOU.III/NEO ACTIVA             </t>
  </si>
  <si>
    <t>ES0168798009</t>
  </si>
  <si>
    <t xml:space="preserve">GES.BOU.III/VERIT.CAP.MIX.         </t>
  </si>
  <si>
    <t>ES0168798066</t>
  </si>
  <si>
    <t xml:space="preserve">GES.BOU.III/EFE&amp;ENE MOMEN.         </t>
  </si>
  <si>
    <t>ES0168798074</t>
  </si>
  <si>
    <t xml:space="preserve">GES.BOU.III/GALAXY INTERN.         </t>
  </si>
  <si>
    <t>ES0180709026</t>
  </si>
  <si>
    <t xml:space="preserve">TRESSIS CART.SOSTE.ISR-C           </t>
  </si>
  <si>
    <t>ES0168798033</t>
  </si>
  <si>
    <t xml:space="preserve">GES.BOU.III/INVESTK.EQUIL.         </t>
  </si>
  <si>
    <t>ES0157037047</t>
  </si>
  <si>
    <t xml:space="preserve">PBP CART.ACTIVA/ACT.50-B           </t>
  </si>
  <si>
    <t>ES0157037039</t>
  </si>
  <si>
    <t xml:space="preserve">PBP CART.ACTIVA/ACT.70-B           </t>
  </si>
  <si>
    <t>ES0171955018</t>
  </si>
  <si>
    <t xml:space="preserve">BNP P.CAAP EQUILIBR.CL.C           </t>
  </si>
  <si>
    <t>ES0110407097</t>
  </si>
  <si>
    <t xml:space="preserve">ESFERA I/BAELO PATRIMONIO          </t>
  </si>
  <si>
    <t xml:space="preserve">TOTAL (II) INCORPORADOS            </t>
  </si>
  <si>
    <t xml:space="preserve">TOTAL (I+II)                       </t>
  </si>
  <si>
    <t xml:space="preserve">BNP PARIBAS GEST.MODER-B           </t>
  </si>
  <si>
    <t>ES0118532003</t>
  </si>
  <si>
    <t xml:space="preserve">ESFERA/R.F.MIXTA GLOBAL            </t>
  </si>
  <si>
    <t>ES0131462063</t>
  </si>
  <si>
    <t xml:space="preserve">SBD PLANIFICAC.25-PYME             </t>
  </si>
  <si>
    <t>ES0182544041</t>
  </si>
  <si>
    <t xml:space="preserve">MUTUAFONDO EVOLUCION-L             </t>
  </si>
  <si>
    <t>ES0164744023</t>
  </si>
  <si>
    <t>ALTAIR FINANCE AM</t>
  </si>
  <si>
    <t>ALTAIR FINANCE</t>
  </si>
  <si>
    <t xml:space="preserve">ALTAIR PATRIMONIO II-L             </t>
  </si>
  <si>
    <t>ES0108643026</t>
  </si>
  <si>
    <t xml:space="preserve">ATL CAP.BEST MNGRS/MODE-A          </t>
  </si>
  <si>
    <t>ES0111171098</t>
  </si>
  <si>
    <t xml:space="preserve">ATL CAP.BEST MNGRS/MODE-I          </t>
  </si>
  <si>
    <t>ES0111171080</t>
  </si>
  <si>
    <t xml:space="preserve">PBP CART.ACTIVA/ACT.30-B           </t>
  </si>
  <si>
    <t>ES0157037054</t>
  </si>
  <si>
    <t xml:space="preserve">SEGUNDA GENERACION RTA-L           </t>
  </si>
  <si>
    <t>ES0175426016</t>
  </si>
  <si>
    <t xml:space="preserve">BNP P.CAAP MODERADO CL.C           </t>
  </si>
  <si>
    <t>ES0171954011</t>
  </si>
  <si>
    <t>ABACO CAPITAL</t>
  </si>
  <si>
    <t xml:space="preserve">ABACO R.FIJA MIXTA GLO-C           </t>
  </si>
  <si>
    <t>ES0140072028</t>
  </si>
  <si>
    <t xml:space="preserve">ACACIA BONOMIX-PLATINO             </t>
  </si>
  <si>
    <t>ES0105243028</t>
  </si>
  <si>
    <t xml:space="preserve">SANTANDER COMPAÑ.0-30 -I           </t>
  </si>
  <si>
    <t>ES0174655029</t>
  </si>
  <si>
    <t xml:space="preserve">SBD PLANIFICAC.25-PREMIER          </t>
  </si>
  <si>
    <t>ES0182544033</t>
  </si>
  <si>
    <t xml:space="preserve">MUTUAFONDO EVOLUCION-A             </t>
  </si>
  <si>
    <t>ES0164744007</t>
  </si>
  <si>
    <t xml:space="preserve">MI FONDO SANT.PATRIMON-M           </t>
  </si>
  <si>
    <t>ES0175835026</t>
  </si>
  <si>
    <t xml:space="preserve">ALTAIR PATRIMONIO II-D             </t>
  </si>
  <si>
    <t>ES0108643018</t>
  </si>
  <si>
    <t xml:space="preserve">BANKIA MX DIVIDENDOS CART.         </t>
  </si>
  <si>
    <t>ES0114768023</t>
  </si>
  <si>
    <t xml:space="preserve">SEGUNDA GENERACION RTA-B           </t>
  </si>
  <si>
    <t>ES0175426008</t>
  </si>
  <si>
    <t xml:space="preserve">BNP P.CAAP MODERADO CL.L           </t>
  </si>
  <si>
    <t>ES0171954029</t>
  </si>
  <si>
    <t xml:space="preserve">ABACO R.FIJA MIXTA GLO-R           </t>
  </si>
  <si>
    <t>ES0140072010</t>
  </si>
  <si>
    <t xml:space="preserve">FONENGIN ISR - I                   </t>
  </si>
  <si>
    <t>ES0138885001</t>
  </si>
  <si>
    <t xml:space="preserve">SANTANDER COMPAÑ.0-30 -C           </t>
  </si>
  <si>
    <t>ES0174655011</t>
  </si>
  <si>
    <t xml:space="preserve">SBD PLANIFICAC.25-PLUS             </t>
  </si>
  <si>
    <t>ES0182544025</t>
  </si>
  <si>
    <t xml:space="preserve">GINV.GPS/CONSERVAT.SELEC.          </t>
  </si>
  <si>
    <t>ES0125424012</t>
  </si>
  <si>
    <t xml:space="preserve">MUTUAF.MX.SELEC.CLASE C            </t>
  </si>
  <si>
    <t>ES0165183015</t>
  </si>
  <si>
    <t xml:space="preserve">BNP P.CAAP MODERADO CL.B           </t>
  </si>
  <si>
    <t>ES0171954003</t>
  </si>
  <si>
    <t xml:space="preserve">BNP PARI.PORTF.MODERA.-B           </t>
  </si>
  <si>
    <t>ES0160620003</t>
  </si>
  <si>
    <t xml:space="preserve">ACACIA BONOMIX-ORO                 </t>
  </si>
  <si>
    <t>ES0105243010</t>
  </si>
  <si>
    <t xml:space="preserve">SBD PLANIFICAC.25-EMPRESA          </t>
  </si>
  <si>
    <t>ES0182544017</t>
  </si>
  <si>
    <t xml:space="preserve">BANKIA SOY ASI CAUTO-CART.         </t>
  </si>
  <si>
    <t>ES0158976003</t>
  </si>
  <si>
    <t xml:space="preserve">ATL CAPIT.CART.PATRIMO-L           </t>
  </si>
  <si>
    <t>ES0111167013</t>
  </si>
  <si>
    <t xml:space="preserve">RENTA 4 ACTIVA TIERRA-R            </t>
  </si>
  <si>
    <t>ES0173270010</t>
  </si>
  <si>
    <t xml:space="preserve">SANTANDER COMPAÑ.0-30 -A           </t>
  </si>
  <si>
    <t>ES0174655003</t>
  </si>
  <si>
    <t xml:space="preserve">SBD PLANIFICAC.25-BASE             </t>
  </si>
  <si>
    <t>ES0182544009</t>
  </si>
  <si>
    <t xml:space="preserve">MUTUAFONDO OPORTUNIDADES           </t>
  </si>
  <si>
    <t>ES0164989008</t>
  </si>
  <si>
    <t xml:space="preserve">CARTERA NARANJA 20/80              </t>
  </si>
  <si>
    <t>ES0116405004</t>
  </si>
  <si>
    <t xml:space="preserve">IBERCAJA GEST.EQUILIBRADA          </t>
  </si>
  <si>
    <t>ES0146794005</t>
  </si>
  <si>
    <t xml:space="preserve">MUTUAFONDO EVOLUCION-F             </t>
  </si>
  <si>
    <t>ES0164744015</t>
  </si>
  <si>
    <t xml:space="preserve">RURAL GESTION SOSTENI.I            </t>
  </si>
  <si>
    <t>ES0174215006</t>
  </si>
  <si>
    <t xml:space="preserve">SANTANDER SOSTENIBLE 1             </t>
  </si>
  <si>
    <t>ES0107782007</t>
  </si>
  <si>
    <t xml:space="preserve">CESEM/CONSERVADOR FLEXIB.          </t>
  </si>
  <si>
    <t>ES0142046020</t>
  </si>
  <si>
    <t xml:space="preserve">MIXED CONSERVATIVE                 </t>
  </si>
  <si>
    <t xml:space="preserve">BMN CARTERA FLEX.20 CLA.B(F/A)     </t>
  </si>
  <si>
    <t>0S0114767017</t>
  </si>
  <si>
    <t xml:space="preserve">BMN CARTERA FLEX.20 CLA.A(F/A)     </t>
  </si>
  <si>
    <t>0S0114767009</t>
  </si>
  <si>
    <t xml:space="preserve">30-70 INVERSION (F/A)              </t>
  </si>
  <si>
    <t>0S0184833038</t>
  </si>
  <si>
    <t xml:space="preserve">ABACO R.FIJA MIXTA GLO-I (*)       </t>
  </si>
  <si>
    <t xml:space="preserve">MEDIOLANUM MCDOS.EMER.S-B          </t>
  </si>
  <si>
    <t xml:space="preserve">MEDIOLANUM MCDOS.EMER.L-B          </t>
  </si>
  <si>
    <t xml:space="preserve">MEDIOLANUM MCDOS.EMER.E-B          </t>
  </si>
  <si>
    <t xml:space="preserve">MULTIAD.Gº/CFG 1855 RFMxI          </t>
  </si>
  <si>
    <t xml:space="preserve">FONDIBAS MIXTO                     </t>
  </si>
  <si>
    <t xml:space="preserve">ALTAIR PATRIMONIO II-A             </t>
  </si>
  <si>
    <t xml:space="preserve">BANKIA MX DIVIDENDOS UNIV.         </t>
  </si>
  <si>
    <t xml:space="preserve">MEDIOLANUM MCDOS.EMER.S-A          </t>
  </si>
  <si>
    <t xml:space="preserve">BANKIA MX DIVIDENDOS PLUS          </t>
  </si>
  <si>
    <t xml:space="preserve">MEDIOLANUM MCDOS.EMER.L-A          </t>
  </si>
  <si>
    <t xml:space="preserve">MEDIOLANUM MCDOS.EMER.E-A          </t>
  </si>
  <si>
    <t xml:space="preserve">GºBOUT.II/SASSOLA BASE             </t>
  </si>
  <si>
    <t xml:space="preserve">ALTAIR PATRIMONIO                  </t>
  </si>
  <si>
    <t xml:space="preserve">SANTALUCIA SELEC.PRUDENTE          </t>
  </si>
  <si>
    <t xml:space="preserve">R4 MULTIGº/RFMx INTERNAC.          </t>
  </si>
  <si>
    <t xml:space="preserve">GºBOUT.II/ASPAIN 11 PATRI.         </t>
  </si>
  <si>
    <t xml:space="preserve">ATL CAP.BEST MNGRS/CONSER.         </t>
  </si>
  <si>
    <t xml:space="preserve">CARTERA OPTIMA MODER.CL.B          </t>
  </si>
  <si>
    <t xml:space="preserve">CB ESTRATEG.FLEXIB.PLUS            </t>
  </si>
  <si>
    <t xml:space="preserve">RENTA 4 ACTIVA TIERRA-I            </t>
  </si>
  <si>
    <t xml:space="preserve">UNICORP SELECC.MODERADO            </t>
  </si>
  <si>
    <t xml:space="preserve">CB ESTRATEG.FLEXIB.EXTRA           </t>
  </si>
  <si>
    <t xml:space="preserve">PBP CART.ACTIVA/ACT.30-A           </t>
  </si>
  <si>
    <t xml:space="preserve">IBERC.SOSTENIB.Y SOLIDAR.          </t>
  </si>
  <si>
    <t xml:space="preserve">CA BP PRIME MODERADO               </t>
  </si>
  <si>
    <t xml:space="preserve">ARQUIUNO PRUDENTE 30RV-A           </t>
  </si>
  <si>
    <t xml:space="preserve">GES.BOUTIQ./GINV.MEDIT.AH.         </t>
  </si>
  <si>
    <t xml:space="preserve">BANKINT.MULTISELECCION 25          </t>
  </si>
  <si>
    <t xml:space="preserve">ACACIA BONOMIX-PLATA               </t>
  </si>
  <si>
    <t>ES0105243002</t>
  </si>
  <si>
    <t xml:space="preserve">SEQUEFONDO                         </t>
  </si>
  <si>
    <t xml:space="preserve">GES.BOUTIQ./C2 ESTR.EQUI.          </t>
  </si>
  <si>
    <t xml:space="preserve">MULTIAD.Gº/KUAN RFMxINTER.         </t>
  </si>
  <si>
    <t xml:space="preserve">CB ESTRATEG.FLEXIB.PLATIN.         </t>
  </si>
  <si>
    <t xml:space="preserve">SBD URQUIJO PATR.PRIVAD.2          </t>
  </si>
  <si>
    <t xml:space="preserve">FONGRUM/RENTA FIJA MIXTA           </t>
  </si>
  <si>
    <t xml:space="preserve">ABANCA RENTA FIJA MIXTA            </t>
  </si>
  <si>
    <t xml:space="preserve">CARTERA OPTIMA MODER.CL.A          </t>
  </si>
  <si>
    <t xml:space="preserve">GES.MULTIPERFIL/EQUILIBR.          </t>
  </si>
  <si>
    <t xml:space="preserve">CB ESTRATEG.FLEXIB.CARTER.         </t>
  </si>
  <si>
    <t xml:space="preserve">MERCH-FONTEMAR                     </t>
  </si>
  <si>
    <t xml:space="preserve">BNP P.CAAP MODERADO CL.A           </t>
  </si>
  <si>
    <t>MDEF GESTEFIN</t>
  </si>
  <si>
    <t xml:space="preserve">FONMASTER 1 FIMF                   </t>
  </si>
  <si>
    <t xml:space="preserve">ARQUIUNO PRUDENTE 30RV-B           </t>
  </si>
  <si>
    <t xml:space="preserve">BK CART.PRIV.CONSERVAD-A           </t>
  </si>
  <si>
    <t xml:space="preserve">SEGUNDA GENERACION RTA-A           </t>
  </si>
  <si>
    <t xml:space="preserve">INVERSABADELL 25 BASE              </t>
  </si>
  <si>
    <t xml:space="preserve">BK CART.PRIV.CONSERVAD-B           </t>
  </si>
  <si>
    <t xml:space="preserve">CA SELECCION ESTRATEG.20           </t>
  </si>
  <si>
    <t xml:space="preserve">BNP PARI.PORTF.MODERA.-A           </t>
  </si>
  <si>
    <t xml:space="preserve">CARTERA OPTIM.PRUDEN.CL.B          </t>
  </si>
  <si>
    <t>UBS GESTION</t>
  </si>
  <si>
    <t>U.B.S.</t>
  </si>
  <si>
    <t xml:space="preserve">DALMATIAN                          </t>
  </si>
  <si>
    <t xml:space="preserve">INVERSABADELL 25 PYME              </t>
  </si>
  <si>
    <t xml:space="preserve">ABANTE VALOR FIMF                  </t>
  </si>
  <si>
    <t xml:space="preserve">ATL CAPIT.CART.PATRIMO-A           </t>
  </si>
  <si>
    <t xml:space="preserve">GESCOOP.GESTION CONSERVAD          </t>
  </si>
  <si>
    <t xml:space="preserve">ABANCA GESTION/MODERADO            </t>
  </si>
  <si>
    <t xml:space="preserve">GESTIFON.CART.PREMIER 25           </t>
  </si>
  <si>
    <t xml:space="preserve">MUTUAF.Mx.SELEC.CLASE A            </t>
  </si>
  <si>
    <t xml:space="preserve">BANKIA SOY ASI CAUTO-UNIV.         </t>
  </si>
  <si>
    <t xml:space="preserve">MI FONDO SANT.PATRIMON-A           </t>
  </si>
  <si>
    <t xml:space="preserve">RFMI MULTIGESTION                  </t>
  </si>
  <si>
    <t xml:space="preserve">INVERSABADELL 25 PLUS              </t>
  </si>
  <si>
    <t xml:space="preserve">INVERSABADELL 25 EMPRESA           </t>
  </si>
  <si>
    <t xml:space="preserve">RURAL MXT. INT. 25                 </t>
  </si>
  <si>
    <t xml:space="preserve">MI FONDO SANT.PATRIMON-S           </t>
  </si>
  <si>
    <t xml:space="preserve">BNP PARIBAS GEST.MODER-A           </t>
  </si>
  <si>
    <t xml:space="preserve">BANKINT.MULTISE.DEFENSIVO          </t>
  </si>
  <si>
    <t xml:space="preserve">INVERSABADELL 25 PREMIER           </t>
  </si>
  <si>
    <t xml:space="preserve">CARTERA OPTIM.PRUDEN.CL.A          </t>
  </si>
  <si>
    <t xml:space="preserve">BANKINTER PREM.CONSERV.-A          </t>
  </si>
  <si>
    <t xml:space="preserve">INVERSABADELL 25 CARTERA           </t>
  </si>
  <si>
    <t xml:space="preserve">IBERCAJA GEST.EVOLUCION            </t>
  </si>
  <si>
    <t xml:space="preserve">IMDI FUNDS / IMDI VERDE            </t>
  </si>
  <si>
    <t xml:space="preserve">FONENGIN ISR - A                   </t>
  </si>
  <si>
    <t xml:space="preserve">MUTUAFONDO BONOS SUBORDI.          </t>
  </si>
  <si>
    <t xml:space="preserve">INVERSABADELL 10 BASE              </t>
  </si>
  <si>
    <t xml:space="preserve">BNP PARIBAS RF MIX.GLOBAL          </t>
  </si>
  <si>
    <t xml:space="preserve">LABORAL KUTXA AKTIBO EKI           </t>
  </si>
  <si>
    <t xml:space="preserve">FONDO ARTAC                        </t>
  </si>
  <si>
    <t xml:space="preserve">INVERSABADELL 10 PYME              </t>
  </si>
  <si>
    <t xml:space="preserve">BK CART.PRIVA.DEFENSIVA-A          </t>
  </si>
  <si>
    <t xml:space="preserve">CA BP PRIME CONSERVADOR            </t>
  </si>
  <si>
    <t>FONDITEL</t>
  </si>
  <si>
    <t xml:space="preserve">FONDITEL RFMx.INTER.CLA.A          </t>
  </si>
  <si>
    <t xml:space="preserve">BANKINTER PREM.CONSERV.-B          </t>
  </si>
  <si>
    <t xml:space="preserve">GESTIFON.CART.PREMIER 10           </t>
  </si>
  <si>
    <t xml:space="preserve">FONDMAFRE ELECCION PRUDEN.         </t>
  </si>
  <si>
    <t xml:space="preserve">BK CART.PRIVA.DEFENSIVA-B          </t>
  </si>
  <si>
    <t xml:space="preserve">SANT.PB CARTERA CONSERVA.          </t>
  </si>
  <si>
    <t xml:space="preserve">INVERSABADELL 10 PLUS              </t>
  </si>
  <si>
    <t xml:space="preserve">INVERSABADELL 10 EMPRESA           </t>
  </si>
  <si>
    <t xml:space="preserve">FONDITEL RFMx.INTER.CLA.B          </t>
  </si>
  <si>
    <t xml:space="preserve">ABANTE RENTA FIJA                  </t>
  </si>
  <si>
    <t xml:space="preserve">GES.MULTIPERFIL/MODERADO           </t>
  </si>
  <si>
    <t xml:space="preserve">INVERSABADELL 10 PREMIER           </t>
  </si>
  <si>
    <t xml:space="preserve">RURAL MIXTO INTERNACIO.15          </t>
  </si>
  <si>
    <t>A&amp;G FONDOS</t>
  </si>
  <si>
    <t>ASESORES Y GESTORES</t>
  </si>
  <si>
    <t xml:space="preserve">GREDOS MODERADO (*)                </t>
  </si>
  <si>
    <t xml:space="preserve">I2 DESARROL.SOSTENIBL.ISR          </t>
  </si>
  <si>
    <t xml:space="preserve">INVERSABADELL 10 CARTERA           </t>
  </si>
  <si>
    <t xml:space="preserve">BANKINTER PREM.DEFENSI.-A          </t>
  </si>
  <si>
    <t xml:space="preserve">IMDI FUNDS / IMDI AZUL             </t>
  </si>
  <si>
    <t xml:space="preserve">BBVA MI OBJETIVO 2021              </t>
  </si>
  <si>
    <t xml:space="preserve">KUTXABANK REN.GLOB-ESTAN.          </t>
  </si>
  <si>
    <t xml:space="preserve">BANKINTER PREM.DEFENSI.-B          </t>
  </si>
  <si>
    <t xml:space="preserve">KUTXABANK REN.GLOB-CARTERA         </t>
  </si>
  <si>
    <t>FONDOS  DE  INVERSIÓN MOBILIARIA  •  RENTA FIJA MIXTA INTERNACIONAL  •  (Importe en 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</si>
</sst>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yy"/>
    <numFmt numFmtId="165" formatCode="_-* #,##0.00&quot; €&quot;_-;\-* #,##0.00&quot; €&quot;_-;_-* \-??&quot; €&quot;_-;_-@_-"/>
    <numFmt numFmtId="166" formatCode="_-* #,##0&quot; M&quot;_-;\-* #,##0&quot; M&quot;_-;_-* \-??&quot; M&quot;_-;_-@_-"/>
    <numFmt numFmtId="167" formatCode="0.0%"/>
    <numFmt numFmtId="168" formatCode="0.000000"/>
    <numFmt numFmtId="169" formatCode="0.0000"/>
  </numFmts>
  <fonts count="2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10"/>
      <color indexed="12"/>
      <name val="Arial"/>
      <family val="2"/>
    </font>
    <font>
      <b/>
      <i/>
      <sz val="8"/>
      <color rgb="FF003366"/>
      <name val="Arial"/>
      <family val="2"/>
    </font>
    <font>
      <b/>
      <sz val="10"/>
      <color rgb="FF003366"/>
      <name val="Arial"/>
      <family val="2"/>
    </font>
    <font>
      <b/>
      <sz val="9"/>
      <color rgb="FF003366"/>
      <name val="Arial"/>
      <family val="2"/>
    </font>
    <font>
      <sz val="9"/>
      <color rgb="FF00336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7030A0"/>
      <name val="Arial"/>
      <family val="2"/>
    </font>
    <font>
      <b/>
      <sz val="10"/>
      <color theme="4" tint="-0.249977111117893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rgb="FF003366"/>
      <name val="Arial"/>
      <family val="2"/>
    </font>
    <font>
      <sz val="10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hair">
        <color rgb="FF000001"/>
      </left>
      <right/>
      <top style="hair">
        <color rgb="FF000001"/>
      </top>
      <bottom style="hair">
        <color rgb="FF000001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3366"/>
      </left>
      <right style="hair">
        <color rgb="FF003366"/>
      </right>
      <top style="medium">
        <color rgb="FF003366"/>
      </top>
      <bottom style="medium">
        <color rgb="FF003366"/>
      </bottom>
      <diagonal/>
    </border>
    <border>
      <left style="hair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 style="thin">
        <color indexed="64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 style="medium">
        <color rgb="FF003366"/>
      </top>
      <bottom style="medium">
        <color rgb="FF003366"/>
      </bottom>
      <diagonal/>
    </border>
    <border>
      <left/>
      <right style="thin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hair">
        <color rgb="FF003366"/>
      </right>
      <top style="medium">
        <color rgb="FF003366"/>
      </top>
      <bottom style="medium">
        <color rgb="FF003366"/>
      </bottom>
      <diagonal/>
    </border>
    <border>
      <left style="hair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3366"/>
      </left>
      <right style="medium">
        <color theme="0"/>
      </right>
      <top style="medium">
        <color rgb="FF003366"/>
      </top>
      <bottom/>
      <diagonal/>
    </border>
    <border>
      <left style="medium">
        <color theme="0"/>
      </left>
      <right style="medium">
        <color theme="0"/>
      </right>
      <top style="medium">
        <color rgb="FF003366"/>
      </top>
      <bottom/>
      <diagonal/>
    </border>
    <border>
      <left style="medium">
        <color theme="0"/>
      </left>
      <right style="hair">
        <color rgb="FF003366"/>
      </right>
      <top style="medium">
        <color rgb="FF003366"/>
      </top>
      <bottom/>
      <diagonal/>
    </border>
    <border>
      <left style="hair">
        <color rgb="FF003366"/>
      </left>
      <right style="medium">
        <color theme="0"/>
      </right>
      <top style="medium">
        <color rgb="FF003366"/>
      </top>
      <bottom/>
      <diagonal/>
    </border>
    <border>
      <left style="medium">
        <color theme="0"/>
      </left>
      <right/>
      <top style="medium">
        <color rgb="FF003366"/>
      </top>
      <bottom/>
      <diagonal/>
    </border>
    <border>
      <left/>
      <right style="medium">
        <color theme="0"/>
      </right>
      <top style="medium">
        <color rgb="FF003366"/>
      </top>
      <bottom/>
      <diagonal/>
    </border>
    <border>
      <left style="hair">
        <color rgb="FF003366"/>
      </left>
      <right style="thin">
        <color theme="0"/>
      </right>
      <top style="medium">
        <color rgb="FF003366"/>
      </top>
      <bottom/>
      <diagonal/>
    </border>
    <border>
      <left style="thin">
        <color theme="0"/>
      </left>
      <right style="hair">
        <color rgb="FF003366"/>
      </right>
      <top style="medium">
        <color rgb="FF003366"/>
      </top>
      <bottom/>
      <diagonal/>
    </border>
    <border>
      <left/>
      <right style="hair">
        <color rgb="FF003366"/>
      </right>
      <top style="medium">
        <color rgb="FF003366"/>
      </top>
      <bottom/>
      <diagonal/>
    </border>
    <border>
      <left style="medium">
        <color theme="0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3366"/>
      </left>
      <right style="medium">
        <color rgb="FF003366"/>
      </right>
      <top/>
      <bottom/>
      <diagonal/>
    </border>
    <border>
      <left/>
      <right style="medium">
        <color rgb="FF003366"/>
      </right>
      <top/>
      <bottom/>
      <diagonal/>
    </border>
    <border>
      <left style="medium">
        <color rgb="FF003366"/>
      </left>
      <right style="hair">
        <color rgb="FF003366"/>
      </right>
      <top/>
      <bottom/>
      <diagonal/>
    </border>
    <border>
      <left style="hair">
        <color rgb="FF003366"/>
      </left>
      <right style="medium">
        <color rgb="FF003366"/>
      </right>
      <top/>
      <bottom/>
      <diagonal/>
    </border>
    <border>
      <left/>
      <right style="hair">
        <color rgb="FF003366"/>
      </right>
      <top/>
      <bottom/>
      <diagonal/>
    </border>
    <border>
      <left style="hair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hair">
        <color rgb="FF003366"/>
      </right>
      <top/>
      <bottom/>
      <diagonal/>
    </border>
    <border>
      <left style="hair">
        <color rgb="FF003366"/>
      </left>
      <right/>
      <top/>
      <bottom/>
      <diagonal/>
    </border>
    <border>
      <left style="hair">
        <color rgb="FF003366"/>
      </left>
      <right style="hair">
        <color rgb="FF003366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rgb="FF003366"/>
      </left>
      <right style="medium">
        <color rgb="FF003366"/>
      </right>
      <top/>
      <bottom style="medium">
        <color theme="4" tint="-0.24994659260841701"/>
      </bottom>
      <diagonal/>
    </border>
    <border>
      <left/>
      <right style="medium">
        <color rgb="FF003366"/>
      </right>
      <top/>
      <bottom style="medium">
        <color theme="4" tint="-0.24994659260841701"/>
      </bottom>
      <diagonal/>
    </border>
    <border>
      <left style="medium">
        <color rgb="FF003366"/>
      </left>
      <right style="hair">
        <color rgb="FF003366"/>
      </right>
      <top/>
      <bottom style="medium">
        <color theme="4" tint="-0.24994659260841701"/>
      </bottom>
      <diagonal/>
    </border>
    <border>
      <left style="hair">
        <color rgb="FF003366"/>
      </left>
      <right style="medium">
        <color rgb="FF003366"/>
      </right>
      <top/>
      <bottom style="medium">
        <color theme="4" tint="-0.24994659260841701"/>
      </bottom>
      <diagonal/>
    </border>
    <border>
      <left/>
      <right style="hair">
        <color rgb="FF003366"/>
      </right>
      <top/>
      <bottom style="medium">
        <color theme="4" tint="-0.24994659260841701"/>
      </bottom>
      <diagonal/>
    </border>
    <border>
      <left style="hair">
        <color rgb="FF003366"/>
      </left>
      <right style="thin">
        <color rgb="FF003366"/>
      </right>
      <top/>
      <bottom style="medium">
        <color theme="4" tint="-0.24994659260841701"/>
      </bottom>
      <diagonal/>
    </border>
    <border>
      <left style="thin">
        <color rgb="FF003366"/>
      </left>
      <right style="hair">
        <color rgb="FF003366"/>
      </right>
      <top/>
      <bottom style="medium">
        <color theme="4" tint="-0.24994659260841701"/>
      </bottom>
      <diagonal/>
    </border>
    <border>
      <left style="hair">
        <color rgb="FF003366"/>
      </left>
      <right/>
      <top/>
      <bottom style="medium">
        <color theme="4" tint="-0.24994659260841701"/>
      </bottom>
      <diagonal/>
    </border>
    <border>
      <left style="hair">
        <color rgb="FF003366"/>
      </left>
      <right style="hair">
        <color rgb="FF003366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rgb="FF003366"/>
      </left>
      <right style="medium">
        <color rgb="FF003366"/>
      </right>
      <top style="medium">
        <color theme="4" tint="-0.24994659260841701"/>
      </top>
      <bottom/>
      <diagonal/>
    </border>
    <border>
      <left/>
      <right style="medium">
        <color rgb="FF003366"/>
      </right>
      <top style="medium">
        <color theme="4" tint="-0.24994659260841701"/>
      </top>
      <bottom/>
      <diagonal/>
    </border>
    <border>
      <left style="medium">
        <color rgb="FF003366"/>
      </left>
      <right style="hair">
        <color rgb="FF003366"/>
      </right>
      <top style="medium">
        <color theme="4" tint="-0.24994659260841701"/>
      </top>
      <bottom/>
      <diagonal/>
    </border>
    <border>
      <left style="hair">
        <color rgb="FF003366"/>
      </left>
      <right style="medium">
        <color rgb="FF003366"/>
      </right>
      <top style="medium">
        <color theme="4" tint="-0.24994659260841701"/>
      </top>
      <bottom/>
      <diagonal/>
    </border>
    <border>
      <left/>
      <right style="hair">
        <color rgb="FF003366"/>
      </right>
      <top style="medium">
        <color theme="4" tint="-0.24994659260841701"/>
      </top>
      <bottom/>
      <diagonal/>
    </border>
    <border>
      <left style="hair">
        <color rgb="FF003366"/>
      </left>
      <right style="thin">
        <color rgb="FF003366"/>
      </right>
      <top style="medium">
        <color theme="4" tint="-0.24994659260841701"/>
      </top>
      <bottom/>
      <diagonal/>
    </border>
    <border>
      <left style="thin">
        <color rgb="FF003366"/>
      </left>
      <right style="hair">
        <color rgb="FF003366"/>
      </right>
      <top style="medium">
        <color theme="4" tint="-0.24994659260841701"/>
      </top>
      <bottom/>
      <diagonal/>
    </border>
    <border>
      <left style="hair">
        <color rgb="FF003366"/>
      </left>
      <right/>
      <top style="medium">
        <color theme="4" tint="-0.24994659260841701"/>
      </top>
      <bottom/>
      <diagonal/>
    </border>
    <border>
      <left style="hair">
        <color rgb="FF003366"/>
      </left>
      <right style="hair">
        <color rgb="FF003366"/>
      </right>
      <top style="medium">
        <color theme="4" tint="-0.24994659260841701"/>
      </top>
      <bottom/>
      <diagonal/>
    </border>
    <border>
      <left/>
      <right/>
      <top/>
      <bottom style="medium">
        <color rgb="FFF67307"/>
      </bottom>
      <diagonal/>
    </border>
    <border>
      <left style="medium">
        <color rgb="FF003366"/>
      </left>
      <right style="medium">
        <color rgb="FF003366"/>
      </right>
      <top/>
      <bottom style="double">
        <color rgb="FF003366"/>
      </bottom>
      <diagonal/>
    </border>
    <border>
      <left/>
      <right style="medium">
        <color rgb="FF003366"/>
      </right>
      <top/>
      <bottom style="double">
        <color rgb="FF003366"/>
      </bottom>
      <diagonal/>
    </border>
    <border>
      <left style="medium">
        <color rgb="FF003366"/>
      </left>
      <right style="hair">
        <color rgb="FF003366"/>
      </right>
      <top/>
      <bottom style="double">
        <color rgb="FF003366"/>
      </bottom>
      <diagonal/>
    </border>
    <border>
      <left style="hair">
        <color rgb="FF003366"/>
      </left>
      <right style="medium">
        <color rgb="FF003366"/>
      </right>
      <top/>
      <bottom style="double">
        <color rgb="FF003366"/>
      </bottom>
      <diagonal/>
    </border>
    <border>
      <left/>
      <right/>
      <top/>
      <bottom style="double">
        <color rgb="FF003366"/>
      </bottom>
      <diagonal/>
    </border>
    <border>
      <left/>
      <right style="hair">
        <color rgb="FF003366"/>
      </right>
      <top/>
      <bottom style="double">
        <color rgb="FF003366"/>
      </bottom>
      <diagonal/>
    </border>
    <border>
      <left style="hair">
        <color rgb="FF003366"/>
      </left>
      <right style="thin">
        <color rgb="FF003366"/>
      </right>
      <top/>
      <bottom style="double">
        <color rgb="FF003366"/>
      </bottom>
      <diagonal/>
    </border>
    <border>
      <left style="thin">
        <color rgb="FF003366"/>
      </left>
      <right style="hair">
        <color rgb="FF003366"/>
      </right>
      <top/>
      <bottom style="double">
        <color rgb="FF003366"/>
      </bottom>
      <diagonal/>
    </border>
    <border>
      <left style="hair">
        <color rgb="FF003366"/>
      </left>
      <right/>
      <top/>
      <bottom style="double">
        <color rgb="FF003366"/>
      </bottom>
      <diagonal/>
    </border>
    <border>
      <left style="hair">
        <color rgb="FF003366"/>
      </left>
      <right style="hair">
        <color rgb="FF003366"/>
      </right>
      <top/>
      <bottom style="double">
        <color rgb="FF003366"/>
      </bottom>
      <diagonal/>
    </border>
    <border>
      <left/>
      <right/>
      <top style="medium">
        <color rgb="FFF67307"/>
      </top>
      <bottom/>
      <diagonal/>
    </border>
    <border>
      <left style="medium">
        <color rgb="FF003366"/>
      </left>
      <right style="medium">
        <color rgb="FF003366"/>
      </right>
      <top style="double">
        <color rgb="FF003366"/>
      </top>
      <bottom/>
      <diagonal/>
    </border>
    <border>
      <left/>
      <right style="medium">
        <color rgb="FF003366"/>
      </right>
      <top style="double">
        <color rgb="FF003366"/>
      </top>
      <bottom/>
      <diagonal/>
    </border>
    <border>
      <left style="medium">
        <color rgb="FF003366"/>
      </left>
      <right style="hair">
        <color rgb="FF003366"/>
      </right>
      <top style="double">
        <color rgb="FF003366"/>
      </top>
      <bottom/>
      <diagonal/>
    </border>
    <border>
      <left style="hair">
        <color rgb="FF003366"/>
      </left>
      <right style="medium">
        <color rgb="FF003366"/>
      </right>
      <top style="double">
        <color rgb="FF003366"/>
      </top>
      <bottom/>
      <diagonal/>
    </border>
    <border>
      <left/>
      <right/>
      <top style="double">
        <color rgb="FF003366"/>
      </top>
      <bottom/>
      <diagonal/>
    </border>
    <border>
      <left/>
      <right style="hair">
        <color rgb="FF003366"/>
      </right>
      <top style="double">
        <color rgb="FF003366"/>
      </top>
      <bottom/>
      <diagonal/>
    </border>
    <border>
      <left style="hair">
        <color rgb="FF003366"/>
      </left>
      <right style="thin">
        <color rgb="FF003366"/>
      </right>
      <top style="double">
        <color rgb="FF003366"/>
      </top>
      <bottom/>
      <diagonal/>
    </border>
    <border>
      <left style="thin">
        <color rgb="FF003366"/>
      </left>
      <right style="hair">
        <color rgb="FF003366"/>
      </right>
      <top style="double">
        <color rgb="FF003366"/>
      </top>
      <bottom/>
      <diagonal/>
    </border>
    <border>
      <left style="hair">
        <color rgb="FF003366"/>
      </left>
      <right/>
      <top style="double">
        <color rgb="FF003366"/>
      </top>
      <bottom/>
      <diagonal/>
    </border>
    <border>
      <left style="hair">
        <color rgb="FF003366"/>
      </left>
      <right style="hair">
        <color rgb="FF003366"/>
      </right>
      <top style="double">
        <color rgb="FF003366"/>
      </top>
      <bottom/>
      <diagonal/>
    </border>
    <border>
      <left style="medium">
        <color rgb="FF003366"/>
      </left>
      <right style="medium">
        <color rgb="FF003366"/>
      </right>
      <top/>
      <bottom style="medium">
        <color rgb="FF003366"/>
      </bottom>
      <diagonal/>
    </border>
    <border>
      <left/>
      <right style="medium">
        <color rgb="FF003366"/>
      </right>
      <top/>
      <bottom style="medium">
        <color rgb="FF003366"/>
      </bottom>
      <diagonal/>
    </border>
    <border>
      <left style="medium">
        <color rgb="FF003366"/>
      </left>
      <right style="hair">
        <color rgb="FF003366"/>
      </right>
      <top/>
      <bottom style="medium">
        <color rgb="FF003366"/>
      </bottom>
      <diagonal/>
    </border>
    <border>
      <left style="hair">
        <color rgb="FF003366"/>
      </left>
      <right style="medium">
        <color rgb="FF003366"/>
      </right>
      <top/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/>
      <right style="hair">
        <color rgb="FF003366"/>
      </right>
      <top/>
      <bottom style="medium">
        <color rgb="FF003366"/>
      </bottom>
      <diagonal/>
    </border>
    <border>
      <left style="hair">
        <color rgb="FF003366"/>
      </left>
      <right style="thin">
        <color rgb="FF003366"/>
      </right>
      <top/>
      <bottom style="medium">
        <color rgb="FF003366"/>
      </bottom>
      <diagonal/>
    </border>
    <border>
      <left style="thin">
        <color rgb="FF003366"/>
      </left>
      <right style="hair">
        <color rgb="FF003366"/>
      </right>
      <top/>
      <bottom style="medium">
        <color rgb="FF003366"/>
      </bottom>
      <diagonal/>
    </border>
    <border>
      <left style="hair">
        <color rgb="FF003366"/>
      </left>
      <right/>
      <top/>
      <bottom style="medium">
        <color rgb="FF003366"/>
      </bottom>
      <diagonal/>
    </border>
    <border>
      <left style="hair">
        <color rgb="FF003366"/>
      </left>
      <right style="hair">
        <color rgb="FF003366"/>
      </right>
      <top/>
      <bottom style="medium">
        <color rgb="FF003366"/>
      </bottom>
      <diagonal/>
    </border>
    <border>
      <left style="medium">
        <color rgb="FF003366"/>
      </left>
      <right style="hair">
        <color rgb="FF003366"/>
      </right>
      <top style="medium">
        <color rgb="FF003366"/>
      </top>
      <bottom style="hair">
        <color rgb="FF003366"/>
      </bottom>
      <diagonal/>
    </border>
    <border>
      <left style="hair">
        <color rgb="FF003366"/>
      </left>
      <right style="medium">
        <color rgb="FF003366"/>
      </right>
      <top style="medium">
        <color rgb="FF003366"/>
      </top>
      <bottom style="hair">
        <color rgb="FF003366"/>
      </bottom>
      <diagonal/>
    </border>
    <border>
      <left/>
      <right/>
      <top style="medium">
        <color rgb="FF003366"/>
      </top>
      <bottom style="hair">
        <color rgb="FF003366"/>
      </bottom>
      <diagonal/>
    </border>
    <border>
      <left/>
      <right style="medium">
        <color rgb="FF003366"/>
      </right>
      <top style="medium">
        <color rgb="FF003366"/>
      </top>
      <bottom style="hair">
        <color rgb="FF003366"/>
      </bottom>
      <diagonal/>
    </border>
    <border>
      <left/>
      <right style="hair">
        <color rgb="FF003366"/>
      </right>
      <top style="medium">
        <color rgb="FF003366"/>
      </top>
      <bottom style="hair">
        <color rgb="FF003366"/>
      </bottom>
      <diagonal/>
    </border>
    <border>
      <left style="hair">
        <color rgb="FF003366"/>
      </left>
      <right style="thin">
        <color rgb="FF003366"/>
      </right>
      <top style="medium">
        <color rgb="FF003366"/>
      </top>
      <bottom style="hair">
        <color rgb="FF003366"/>
      </bottom>
      <diagonal/>
    </border>
    <border>
      <left style="thin">
        <color rgb="FF003366"/>
      </left>
      <right style="hair">
        <color rgb="FF003366"/>
      </right>
      <top style="medium">
        <color rgb="FF003366"/>
      </top>
      <bottom style="hair">
        <color rgb="FF003366"/>
      </bottom>
      <diagonal/>
    </border>
    <border>
      <left style="hair">
        <color rgb="FF003366"/>
      </left>
      <right/>
      <top style="medium">
        <color rgb="FF003366"/>
      </top>
      <bottom style="hair">
        <color rgb="FF003366"/>
      </bottom>
      <diagonal/>
    </border>
    <border>
      <left style="hair">
        <color rgb="FF003366"/>
      </left>
      <right style="hair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hair">
        <color rgb="FF003366"/>
      </right>
      <top style="hair">
        <color rgb="FF003366"/>
      </top>
      <bottom style="medium">
        <color rgb="FF003366"/>
      </bottom>
      <diagonal/>
    </border>
    <border>
      <left style="hair">
        <color rgb="FF003366"/>
      </left>
      <right style="medium">
        <color rgb="FF003366"/>
      </right>
      <top style="hair">
        <color rgb="FF003366"/>
      </top>
      <bottom style="medium">
        <color rgb="FF003366"/>
      </bottom>
      <diagonal/>
    </border>
    <border>
      <left/>
      <right/>
      <top style="hair">
        <color rgb="FF003366"/>
      </top>
      <bottom style="medium">
        <color rgb="FF003366"/>
      </bottom>
      <diagonal/>
    </border>
    <border>
      <left/>
      <right style="medium">
        <color rgb="FF003366"/>
      </right>
      <top style="hair">
        <color rgb="FF003366"/>
      </top>
      <bottom style="medium">
        <color rgb="FF003366"/>
      </bottom>
      <diagonal/>
    </border>
    <border>
      <left/>
      <right style="hair">
        <color rgb="FF003366"/>
      </right>
      <top style="hair">
        <color rgb="FF003366"/>
      </top>
      <bottom style="medium">
        <color rgb="FF003366"/>
      </bottom>
      <diagonal/>
    </border>
    <border>
      <left style="hair">
        <color rgb="FF003366"/>
      </left>
      <right style="thin">
        <color rgb="FF003366"/>
      </right>
      <top style="hair">
        <color rgb="FF003366"/>
      </top>
      <bottom style="medium">
        <color rgb="FF003366"/>
      </bottom>
      <diagonal/>
    </border>
    <border>
      <left style="thin">
        <color rgb="FF003366"/>
      </left>
      <right style="hair">
        <color rgb="FF003366"/>
      </right>
      <top style="hair">
        <color rgb="FF003366"/>
      </top>
      <bottom style="medium">
        <color rgb="FF003366"/>
      </bottom>
      <diagonal/>
    </border>
    <border>
      <left style="hair">
        <color rgb="FF003366"/>
      </left>
      <right/>
      <top style="hair">
        <color rgb="FF003366"/>
      </top>
      <bottom style="medium">
        <color rgb="FF003366"/>
      </bottom>
      <diagonal/>
    </border>
    <border>
      <left style="medium">
        <color rgb="FF003366"/>
      </left>
      <right style="medium">
        <color rgb="FF003366"/>
      </right>
      <top style="hair">
        <color rgb="FF003366"/>
      </top>
      <bottom style="medium">
        <color rgb="FF00336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3366"/>
      </left>
      <right style="hair">
        <color rgb="FF003366"/>
      </right>
      <top style="medium">
        <color rgb="FF003366"/>
      </top>
      <bottom/>
      <diagonal/>
    </border>
    <border>
      <left style="hair">
        <color rgb="FF003366"/>
      </left>
      <right style="medium">
        <color rgb="FF003366"/>
      </right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 style="hair">
        <color rgb="FF003366"/>
      </left>
      <right style="thin">
        <color rgb="FF003366"/>
      </right>
      <top style="medium">
        <color rgb="FF003366"/>
      </top>
      <bottom/>
      <diagonal/>
    </border>
    <border>
      <left style="thin">
        <color rgb="FF003366"/>
      </left>
      <right style="hair">
        <color rgb="FF003366"/>
      </right>
      <top style="medium">
        <color rgb="FF003366"/>
      </top>
      <bottom/>
      <diagonal/>
    </border>
    <border>
      <left style="hair">
        <color rgb="FF003366"/>
      </left>
      <right/>
      <top style="medium">
        <color rgb="FF003366"/>
      </top>
      <bottom/>
      <diagonal/>
    </border>
    <border>
      <left style="hair">
        <color rgb="FF003366"/>
      </left>
      <right style="hair">
        <color rgb="FF003366"/>
      </right>
      <top style="medium">
        <color rgb="FF003366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3366"/>
      </left>
      <right style="medium">
        <color rgb="FF003366"/>
      </right>
      <top/>
      <bottom style="hair">
        <color rgb="FF003366"/>
      </bottom>
      <diagonal/>
    </border>
    <border>
      <left style="medium">
        <color rgb="FF003366"/>
      </left>
      <right style="hair">
        <color rgb="FF003366"/>
      </right>
      <top/>
      <bottom style="hair">
        <color rgb="FF003366"/>
      </bottom>
      <diagonal/>
    </border>
    <border>
      <left style="hair">
        <color rgb="FF003366"/>
      </left>
      <right style="thin">
        <color rgb="FF003366"/>
      </right>
      <top/>
      <bottom style="hair">
        <color rgb="FF003366"/>
      </bottom>
      <diagonal/>
    </border>
    <border>
      <left style="thin">
        <color rgb="FF003366"/>
      </left>
      <right style="hair">
        <color rgb="FF003366"/>
      </right>
      <top/>
      <bottom style="hair">
        <color rgb="FF003366"/>
      </bottom>
      <diagonal/>
    </border>
    <border>
      <left style="hair">
        <color rgb="FF003366"/>
      </left>
      <right style="medium">
        <color rgb="FF003366"/>
      </right>
      <top/>
      <bottom style="hair">
        <color rgb="FF003366"/>
      </bottom>
      <diagonal/>
    </border>
    <border>
      <left style="hair">
        <color rgb="FF003366"/>
      </left>
      <right style="hair">
        <color rgb="FF003366"/>
      </right>
      <top/>
      <bottom style="hair">
        <color rgb="FF003366"/>
      </bottom>
      <diagonal/>
    </border>
    <border>
      <left style="hair">
        <color rgb="FF003366"/>
      </left>
      <right style="hair">
        <color rgb="FF003366"/>
      </right>
      <top style="hair">
        <color rgb="FF003366"/>
      </top>
      <bottom style="medium">
        <color rgb="FF003366"/>
      </bottom>
      <diagonal/>
    </border>
    <border>
      <left/>
      <right/>
      <top style="thin">
        <color indexed="64"/>
      </top>
      <bottom style="medium">
        <color rgb="FF003366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</borders>
  <cellStyleXfs count="4">
    <xf numFmtId="0" fontId="0" fillId="0" borderId="0"/>
    <xf numFmtId="165" fontId="3" fillId="0" borderId="0" applyBorder="0" applyProtection="0"/>
    <xf numFmtId="9" fontId="2" fillId="0" borderId="0" applyBorder="0" applyProtection="0"/>
    <xf numFmtId="0" fontId="5" fillId="0" borderId="0"/>
  </cellStyleXfs>
  <cellXfs count="312">
    <xf numFmtId="0" fontId="0" fillId="0" borderId="0" xfId="0"/>
    <xf numFmtId="16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164" fontId="0" fillId="0" borderId="0" xfId="1" applyNumberFormat="1" applyFont="1" applyBorder="1" applyAlignment="1" applyProtection="1"/>
    <xf numFmtId="2" fontId="0" fillId="0" borderId="0" xfId="0" applyNumberFormat="1" applyFont="1"/>
    <xf numFmtId="166" fontId="0" fillId="0" borderId="0" xfId="1" applyNumberFormat="1" applyFont="1" applyBorder="1" applyAlignment="1" applyProtection="1"/>
    <xf numFmtId="1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/>
    <xf numFmtId="10" fontId="0" fillId="0" borderId="1" xfId="0" applyNumberFormat="1" applyFont="1" applyBorder="1" applyAlignment="1">
      <alignment horizontal="right"/>
    </xf>
    <xf numFmtId="167" fontId="0" fillId="0" borderId="0" xfId="0" applyNumberFormat="1"/>
    <xf numFmtId="9" fontId="2" fillId="0" borderId="0" xfId="2" applyNumberFormat="1" applyBorder="1" applyAlignment="1" applyProtection="1"/>
    <xf numFmtId="0" fontId="4" fillId="4" borderId="0" xfId="0" applyFont="1" applyFill="1"/>
    <xf numFmtId="9" fontId="1" fillId="2" borderId="0" xfId="0" applyNumberFormat="1" applyFont="1" applyFill="1" applyAlignment="1">
      <alignment horizontal="right"/>
    </xf>
    <xf numFmtId="9" fontId="0" fillId="4" borderId="0" xfId="0" applyNumberFormat="1" applyFont="1" applyFill="1"/>
    <xf numFmtId="167" fontId="2" fillId="0" borderId="0" xfId="2" applyNumberFormat="1" applyBorder="1" applyAlignment="1" applyProtection="1"/>
    <xf numFmtId="14" fontId="0" fillId="0" borderId="0" xfId="0" applyNumberFormat="1"/>
    <xf numFmtId="168" fontId="0" fillId="0" borderId="0" xfId="0" applyNumberFormat="1" applyFont="1"/>
    <xf numFmtId="0" fontId="5" fillId="0" borderId="0" xfId="3"/>
    <xf numFmtId="0" fontId="6" fillId="0" borderId="0" xfId="3" applyFont="1"/>
    <xf numFmtId="0" fontId="7" fillId="5" borderId="2" xfId="3" applyFont="1" applyFill="1" applyBorder="1" applyAlignment="1">
      <alignment horizontal="left"/>
    </xf>
    <xf numFmtId="0" fontId="8" fillId="5" borderId="3" xfId="3" applyFont="1" applyFill="1" applyBorder="1" applyAlignment="1">
      <alignment horizontal="left"/>
    </xf>
    <xf numFmtId="0" fontId="9" fillId="5" borderId="3" xfId="3" applyFont="1" applyFill="1" applyBorder="1" applyAlignment="1">
      <alignment horizontal="center"/>
    </xf>
    <xf numFmtId="0" fontId="10" fillId="5" borderId="4" xfId="3" applyFont="1" applyFill="1" applyBorder="1" applyAlignment="1">
      <alignment horizontal="right"/>
    </xf>
    <xf numFmtId="14" fontId="11" fillId="0" borderId="6" xfId="3" applyNumberFormat="1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2" fillId="0" borderId="0" xfId="3" applyFont="1" applyAlignment="1">
      <alignment horizontal="left"/>
    </xf>
    <xf numFmtId="0" fontId="13" fillId="0" borderId="2" xfId="3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3" fillId="0" borderId="9" xfId="3" applyFont="1" applyBorder="1" applyAlignment="1">
      <alignment horizontal="center"/>
    </xf>
    <xf numFmtId="0" fontId="13" fillId="0" borderId="10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4" fillId="0" borderId="13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7" fillId="6" borderId="15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8" borderId="0" xfId="3" applyFont="1" applyFill="1" applyBorder="1" applyAlignment="1">
      <alignment horizontal="center"/>
    </xf>
    <xf numFmtId="0" fontId="18" fillId="0" borderId="0" xfId="3" applyFont="1"/>
    <xf numFmtId="0" fontId="9" fillId="9" borderId="16" xfId="3" applyFont="1" applyFill="1" applyBorder="1"/>
    <xf numFmtId="14" fontId="9" fillId="9" borderId="17" xfId="3" applyNumberFormat="1" applyFont="1" applyFill="1" applyBorder="1" applyAlignment="1">
      <alignment horizontal="center"/>
    </xf>
    <xf numFmtId="0" fontId="9" fillId="9" borderId="18" xfId="3" applyFont="1" applyFill="1" applyBorder="1" applyAlignment="1">
      <alignment horizontal="center"/>
    </xf>
    <xf numFmtId="0" fontId="9" fillId="9" borderId="19" xfId="3" applyFont="1" applyFill="1" applyBorder="1" applyAlignment="1">
      <alignment horizontal="center"/>
    </xf>
    <xf numFmtId="0" fontId="9" fillId="9" borderId="17" xfId="3" applyNumberFormat="1" applyFont="1" applyFill="1" applyBorder="1" applyAlignment="1">
      <alignment horizontal="center"/>
    </xf>
    <xf numFmtId="0" fontId="9" fillId="9" borderId="22" xfId="3" applyFont="1" applyFill="1" applyBorder="1" applyAlignment="1">
      <alignment horizontal="center"/>
    </xf>
    <xf numFmtId="0" fontId="9" fillId="9" borderId="23" xfId="3" applyFont="1" applyFill="1" applyBorder="1" applyAlignment="1">
      <alignment horizontal="center"/>
    </xf>
    <xf numFmtId="0" fontId="9" fillId="9" borderId="20" xfId="3" applyFont="1" applyFill="1" applyBorder="1" applyAlignment="1">
      <alignment horizontal="center"/>
    </xf>
    <xf numFmtId="0" fontId="9" fillId="9" borderId="24" xfId="3" applyFont="1" applyFill="1" applyBorder="1" applyAlignment="1">
      <alignment horizontal="center"/>
    </xf>
    <xf numFmtId="0" fontId="9" fillId="9" borderId="25" xfId="3" applyFont="1" applyFill="1" applyBorder="1" applyAlignment="1">
      <alignment horizontal="center"/>
    </xf>
    <xf numFmtId="0" fontId="17" fillId="6" borderId="26" xfId="3" applyFont="1" applyFill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1" fillId="0" borderId="0" xfId="3" applyFont="1"/>
    <xf numFmtId="0" fontId="6" fillId="10" borderId="27" xfId="3" applyFont="1" applyFill="1" applyBorder="1"/>
    <xf numFmtId="169" fontId="5" fillId="10" borderId="28" xfId="3" applyNumberFormat="1" applyFill="1" applyBorder="1"/>
    <xf numFmtId="2" fontId="5" fillId="10" borderId="29" xfId="3" applyNumberFormat="1" applyFill="1" applyBorder="1"/>
    <xf numFmtId="2" fontId="5" fillId="10" borderId="30" xfId="3" applyNumberFormat="1" applyFill="1" applyBorder="1"/>
    <xf numFmtId="0" fontId="5" fillId="10" borderId="30" xfId="3" applyFill="1" applyBorder="1"/>
    <xf numFmtId="2" fontId="5" fillId="10" borderId="0" xfId="3" applyNumberFormat="1" applyFill="1" applyBorder="1"/>
    <xf numFmtId="0" fontId="5" fillId="10" borderId="0" xfId="3" applyFill="1" applyBorder="1"/>
    <xf numFmtId="3" fontId="5" fillId="10" borderId="28" xfId="3" applyNumberFormat="1" applyFill="1" applyBorder="1"/>
    <xf numFmtId="3" fontId="5" fillId="10" borderId="31" xfId="3" applyNumberFormat="1" applyFill="1" applyBorder="1"/>
    <xf numFmtId="3" fontId="5" fillId="10" borderId="32" xfId="3" applyNumberFormat="1" applyFill="1" applyBorder="1"/>
    <xf numFmtId="3" fontId="5" fillId="10" borderId="33" xfId="3" applyNumberFormat="1" applyFill="1" applyBorder="1"/>
    <xf numFmtId="3" fontId="5" fillId="10" borderId="34" xfId="3" applyNumberFormat="1" applyFill="1" applyBorder="1"/>
    <xf numFmtId="3" fontId="5" fillId="10" borderId="29" xfId="3" applyNumberFormat="1" applyFill="1" applyBorder="1"/>
    <xf numFmtId="3" fontId="5" fillId="10" borderId="30" xfId="3" applyNumberFormat="1" applyFill="1" applyBorder="1"/>
    <xf numFmtId="2" fontId="5" fillId="10" borderId="35" xfId="3" applyNumberFormat="1" applyFill="1" applyBorder="1"/>
    <xf numFmtId="0" fontId="6" fillId="10" borderId="28" xfId="3" applyFont="1" applyFill="1" applyBorder="1"/>
    <xf numFmtId="0" fontId="22" fillId="0" borderId="36" xfId="3" applyFont="1" applyBorder="1"/>
    <xf numFmtId="0" fontId="22" fillId="0" borderId="26" xfId="3" applyFont="1" applyBorder="1"/>
    <xf numFmtId="0" fontId="21" fillId="0" borderId="37" xfId="3" applyFont="1" applyBorder="1"/>
    <xf numFmtId="0" fontId="18" fillId="0" borderId="37" xfId="3" applyFont="1" applyBorder="1"/>
    <xf numFmtId="0" fontId="6" fillId="10" borderId="38" xfId="3" applyFont="1" applyFill="1" applyBorder="1"/>
    <xf numFmtId="169" fontId="5" fillId="10" borderId="39" xfId="3" applyNumberFormat="1" applyFill="1" applyBorder="1"/>
    <xf numFmtId="2" fontId="5" fillId="10" borderId="40" xfId="3" applyNumberFormat="1" applyFill="1" applyBorder="1"/>
    <xf numFmtId="2" fontId="5" fillId="10" borderId="41" xfId="3" applyNumberFormat="1" applyFill="1" applyBorder="1"/>
    <xf numFmtId="0" fontId="5" fillId="10" borderId="41" xfId="3" applyFill="1" applyBorder="1"/>
    <xf numFmtId="2" fontId="5" fillId="10" borderId="37" xfId="3" applyNumberFormat="1" applyFill="1" applyBorder="1"/>
    <xf numFmtId="0" fontId="5" fillId="10" borderId="37" xfId="3" applyFill="1" applyBorder="1"/>
    <xf numFmtId="3" fontId="5" fillId="10" borderId="39" xfId="3" applyNumberFormat="1" applyFill="1" applyBorder="1"/>
    <xf numFmtId="3" fontId="5" fillId="10" borderId="42" xfId="3" applyNumberFormat="1" applyFill="1" applyBorder="1"/>
    <xf numFmtId="3" fontId="5" fillId="10" borderId="43" xfId="3" applyNumberFormat="1" applyFill="1" applyBorder="1"/>
    <xf numFmtId="3" fontId="5" fillId="10" borderId="44" xfId="3" applyNumberFormat="1" applyFill="1" applyBorder="1"/>
    <xf numFmtId="3" fontId="5" fillId="10" borderId="45" xfId="3" applyNumberFormat="1" applyFill="1" applyBorder="1"/>
    <xf numFmtId="3" fontId="5" fillId="10" borderId="40" xfId="3" applyNumberFormat="1" applyFill="1" applyBorder="1"/>
    <xf numFmtId="3" fontId="5" fillId="10" borderId="41" xfId="3" applyNumberFormat="1" applyFill="1" applyBorder="1"/>
    <xf numFmtId="2" fontId="5" fillId="10" borderId="46" xfId="3" applyNumberFormat="1" applyFill="1" applyBorder="1"/>
    <xf numFmtId="0" fontId="6" fillId="10" borderId="39" xfId="3" applyFont="1" applyFill="1" applyBorder="1"/>
    <xf numFmtId="0" fontId="21" fillId="0" borderId="47" xfId="3" applyFont="1" applyBorder="1"/>
    <xf numFmtId="0" fontId="18" fillId="0" borderId="47" xfId="3" applyFont="1" applyBorder="1"/>
    <xf numFmtId="0" fontId="6" fillId="10" borderId="48" xfId="3" applyFont="1" applyFill="1" applyBorder="1"/>
    <xf numFmtId="169" fontId="5" fillId="10" borderId="49" xfId="3" applyNumberFormat="1" applyFill="1" applyBorder="1"/>
    <xf numFmtId="2" fontId="5" fillId="10" borderId="50" xfId="3" applyNumberFormat="1" applyFill="1" applyBorder="1"/>
    <xf numFmtId="2" fontId="5" fillId="10" borderId="51" xfId="3" applyNumberFormat="1" applyFill="1" applyBorder="1"/>
    <xf numFmtId="0" fontId="5" fillId="10" borderId="51" xfId="3" applyFill="1" applyBorder="1"/>
    <xf numFmtId="2" fontId="5" fillId="10" borderId="47" xfId="3" applyNumberFormat="1" applyFill="1" applyBorder="1"/>
    <xf numFmtId="0" fontId="5" fillId="10" borderId="47" xfId="3" applyFill="1" applyBorder="1"/>
    <xf numFmtId="3" fontId="5" fillId="10" borderId="49" xfId="3" applyNumberFormat="1" applyFill="1" applyBorder="1"/>
    <xf numFmtId="3" fontId="5" fillId="10" borderId="52" xfId="3" applyNumberFormat="1" applyFill="1" applyBorder="1"/>
    <xf numFmtId="3" fontId="5" fillId="10" borderId="53" xfId="3" applyNumberFormat="1" applyFill="1" applyBorder="1"/>
    <xf numFmtId="3" fontId="5" fillId="10" borderId="54" xfId="3" applyNumberFormat="1" applyFill="1" applyBorder="1"/>
    <xf numFmtId="3" fontId="5" fillId="10" borderId="55" xfId="3" applyNumberFormat="1" applyFill="1" applyBorder="1"/>
    <xf numFmtId="3" fontId="5" fillId="10" borderId="50" xfId="3" applyNumberFormat="1" applyFill="1" applyBorder="1"/>
    <xf numFmtId="3" fontId="5" fillId="10" borderId="51" xfId="3" applyNumberFormat="1" applyFill="1" applyBorder="1"/>
    <xf numFmtId="2" fontId="5" fillId="10" borderId="56" xfId="3" applyNumberFormat="1" applyFill="1" applyBorder="1"/>
    <xf numFmtId="0" fontId="6" fillId="10" borderId="49" xfId="3" applyFont="1" applyFill="1" applyBorder="1"/>
    <xf numFmtId="0" fontId="18" fillId="0" borderId="57" xfId="3" applyFont="1" applyBorder="1"/>
    <xf numFmtId="0" fontId="6" fillId="10" borderId="58" xfId="3" applyFont="1" applyFill="1" applyBorder="1"/>
    <xf numFmtId="169" fontId="5" fillId="10" borderId="59" xfId="3" applyNumberFormat="1" applyFill="1" applyBorder="1"/>
    <xf numFmtId="2" fontId="5" fillId="10" borderId="60" xfId="3" applyNumberFormat="1" applyFill="1" applyBorder="1"/>
    <xf numFmtId="2" fontId="5" fillId="10" borderId="61" xfId="3" applyNumberFormat="1" applyFill="1" applyBorder="1"/>
    <xf numFmtId="0" fontId="5" fillId="10" borderId="61" xfId="3" applyFill="1" applyBorder="1"/>
    <xf numFmtId="2" fontId="5" fillId="10" borderId="62" xfId="3" applyNumberFormat="1" applyFill="1" applyBorder="1"/>
    <xf numFmtId="0" fontId="5" fillId="10" borderId="62" xfId="3" applyFill="1" applyBorder="1"/>
    <xf numFmtId="3" fontId="5" fillId="10" borderId="59" xfId="3" applyNumberFormat="1" applyFill="1" applyBorder="1"/>
    <xf numFmtId="3" fontId="5" fillId="10" borderId="63" xfId="3" applyNumberFormat="1" applyFill="1" applyBorder="1"/>
    <xf numFmtId="3" fontId="5" fillId="10" borderId="64" xfId="3" applyNumberFormat="1" applyFill="1" applyBorder="1"/>
    <xf numFmtId="3" fontId="5" fillId="10" borderId="65" xfId="3" applyNumberFormat="1" applyFill="1" applyBorder="1"/>
    <xf numFmtId="3" fontId="5" fillId="10" borderId="66" xfId="3" applyNumberFormat="1" applyFill="1" applyBorder="1"/>
    <xf numFmtId="3" fontId="5" fillId="10" borderId="60" xfId="3" applyNumberFormat="1" applyFill="1" applyBorder="1"/>
    <xf numFmtId="3" fontId="5" fillId="10" borderId="61" xfId="3" applyNumberFormat="1" applyFill="1" applyBorder="1"/>
    <xf numFmtId="2" fontId="5" fillId="10" borderId="67" xfId="3" applyNumberFormat="1" applyFill="1" applyBorder="1"/>
    <xf numFmtId="0" fontId="6" fillId="10" borderId="59" xfId="3" applyFont="1" applyFill="1" applyBorder="1"/>
    <xf numFmtId="0" fontId="18" fillId="0" borderId="68" xfId="3" applyFont="1" applyBorder="1"/>
    <xf numFmtId="0" fontId="6" fillId="10" borderId="69" xfId="3" applyFont="1" applyFill="1" applyBorder="1"/>
    <xf numFmtId="169" fontId="5" fillId="10" borderId="70" xfId="3" applyNumberFormat="1" applyFill="1" applyBorder="1"/>
    <xf numFmtId="2" fontId="5" fillId="10" borderId="71" xfId="3" applyNumberFormat="1" applyFill="1" applyBorder="1"/>
    <xf numFmtId="2" fontId="5" fillId="10" borderId="72" xfId="3" applyNumberFormat="1" applyFill="1" applyBorder="1"/>
    <xf numFmtId="0" fontId="5" fillId="10" borderId="72" xfId="3" applyFill="1" applyBorder="1"/>
    <xf numFmtId="2" fontId="5" fillId="10" borderId="73" xfId="3" applyNumberFormat="1" applyFill="1" applyBorder="1"/>
    <xf numFmtId="0" fontId="5" fillId="10" borderId="73" xfId="3" applyFill="1" applyBorder="1"/>
    <xf numFmtId="3" fontId="5" fillId="10" borderId="70" xfId="3" applyNumberFormat="1" applyFill="1" applyBorder="1"/>
    <xf numFmtId="3" fontId="5" fillId="10" borderId="74" xfId="3" applyNumberFormat="1" applyFill="1" applyBorder="1"/>
    <xf numFmtId="3" fontId="5" fillId="10" borderId="75" xfId="3" applyNumberFormat="1" applyFill="1" applyBorder="1"/>
    <xf numFmtId="3" fontId="5" fillId="10" borderId="76" xfId="3" applyNumberFormat="1" applyFill="1" applyBorder="1"/>
    <xf numFmtId="3" fontId="5" fillId="10" borderId="77" xfId="3" applyNumberFormat="1" applyFill="1" applyBorder="1"/>
    <xf numFmtId="3" fontId="5" fillId="10" borderId="71" xfId="3" applyNumberFormat="1" applyFill="1" applyBorder="1"/>
    <xf numFmtId="3" fontId="5" fillId="10" borderId="72" xfId="3" applyNumberFormat="1" applyFill="1" applyBorder="1"/>
    <xf numFmtId="2" fontId="5" fillId="10" borderId="78" xfId="3" applyNumberFormat="1" applyFill="1" applyBorder="1"/>
    <xf numFmtId="0" fontId="6" fillId="10" borderId="70" xfId="3" applyFont="1" applyFill="1" applyBorder="1"/>
    <xf numFmtId="0" fontId="21" fillId="0" borderId="0" xfId="3" applyFont="1" applyBorder="1"/>
    <xf numFmtId="0" fontId="18" fillId="0" borderId="0" xfId="3" applyFont="1" applyBorder="1"/>
    <xf numFmtId="0" fontId="6" fillId="10" borderId="79" xfId="3" applyFont="1" applyFill="1" applyBorder="1"/>
    <xf numFmtId="169" fontId="5" fillId="10" borderId="80" xfId="3" applyNumberFormat="1" applyFill="1" applyBorder="1"/>
    <xf numFmtId="2" fontId="5" fillId="10" borderId="81" xfId="3" applyNumberFormat="1" applyFill="1" applyBorder="1"/>
    <xf numFmtId="2" fontId="5" fillId="10" borderId="82" xfId="3" applyNumberFormat="1" applyFill="1" applyBorder="1"/>
    <xf numFmtId="0" fontId="5" fillId="10" borderId="82" xfId="3" applyFill="1" applyBorder="1"/>
    <xf numFmtId="2" fontId="5" fillId="10" borderId="83" xfId="3" applyNumberFormat="1" applyFill="1" applyBorder="1"/>
    <xf numFmtId="0" fontId="5" fillId="10" borderId="83" xfId="3" applyFill="1" applyBorder="1"/>
    <xf numFmtId="3" fontId="5" fillId="10" borderId="80" xfId="3" applyNumberFormat="1" applyFill="1" applyBorder="1"/>
    <xf numFmtId="3" fontId="5" fillId="10" borderId="84" xfId="3" applyNumberFormat="1" applyFill="1" applyBorder="1"/>
    <xf numFmtId="3" fontId="5" fillId="10" borderId="85" xfId="3" applyNumberFormat="1" applyFill="1" applyBorder="1"/>
    <xf numFmtId="3" fontId="5" fillId="10" borderId="86" xfId="3" applyNumberFormat="1" applyFill="1" applyBorder="1"/>
    <xf numFmtId="3" fontId="5" fillId="10" borderId="87" xfId="3" applyNumberFormat="1" applyFill="1" applyBorder="1"/>
    <xf numFmtId="3" fontId="5" fillId="10" borderId="81" xfId="3" applyNumberFormat="1" applyFill="1" applyBorder="1"/>
    <xf numFmtId="3" fontId="5" fillId="10" borderId="82" xfId="3" applyNumberFormat="1" applyFill="1" applyBorder="1"/>
    <xf numFmtId="2" fontId="5" fillId="10" borderId="88" xfId="3" applyNumberFormat="1" applyFill="1" applyBorder="1"/>
    <xf numFmtId="0" fontId="6" fillId="10" borderId="80" xfId="3" applyFont="1" applyFill="1" applyBorder="1"/>
    <xf numFmtId="0" fontId="16" fillId="0" borderId="0" xfId="3" applyFont="1"/>
    <xf numFmtId="169" fontId="5" fillId="0" borderId="0" xfId="3" applyNumberFormat="1"/>
    <xf numFmtId="2" fontId="16" fillId="0" borderId="89" xfId="3" applyNumberFormat="1" applyFont="1" applyBorder="1"/>
    <xf numFmtId="2" fontId="16" fillId="0" borderId="90" xfId="3" applyNumberFormat="1" applyFont="1" applyBorder="1"/>
    <xf numFmtId="0" fontId="16" fillId="0" borderId="90" xfId="3" applyFont="1" applyBorder="1"/>
    <xf numFmtId="1" fontId="16" fillId="0" borderId="90" xfId="3" applyNumberFormat="1" applyFont="1" applyBorder="1"/>
    <xf numFmtId="2" fontId="16" fillId="0" borderId="91" xfId="3" applyNumberFormat="1" applyFont="1" applyBorder="1"/>
    <xf numFmtId="1" fontId="16" fillId="0" borderId="91" xfId="3" applyNumberFormat="1" applyFont="1" applyBorder="1"/>
    <xf numFmtId="0" fontId="16" fillId="0" borderId="92" xfId="3" applyFont="1" applyBorder="1"/>
    <xf numFmtId="0" fontId="16" fillId="0" borderId="93" xfId="3" applyFont="1" applyBorder="1"/>
    <xf numFmtId="0" fontId="16" fillId="0" borderId="94" xfId="3" applyFont="1" applyBorder="1"/>
    <xf numFmtId="0" fontId="16" fillId="0" borderId="95" xfId="3" applyFont="1" applyBorder="1"/>
    <xf numFmtId="0" fontId="16" fillId="0" borderId="96" xfId="3" applyFont="1" applyBorder="1"/>
    <xf numFmtId="0" fontId="16" fillId="0" borderId="89" xfId="3" applyFont="1" applyBorder="1"/>
    <xf numFmtId="2" fontId="16" fillId="0" borderId="97" xfId="3" applyNumberFormat="1" applyFont="1" applyBorder="1"/>
    <xf numFmtId="2" fontId="16" fillId="0" borderId="8" xfId="3" applyNumberFormat="1" applyFont="1" applyBorder="1"/>
    <xf numFmtId="0" fontId="13" fillId="0" borderId="0" xfId="3" applyFont="1"/>
    <xf numFmtId="2" fontId="16" fillId="0" borderId="98" xfId="3" applyNumberFormat="1" applyFont="1" applyBorder="1"/>
    <xf numFmtId="2" fontId="16" fillId="0" borderId="99" xfId="3" applyNumberFormat="1" applyFont="1" applyBorder="1"/>
    <xf numFmtId="0" fontId="16" fillId="0" borderId="99" xfId="3" applyFont="1" applyBorder="1"/>
    <xf numFmtId="1" fontId="16" fillId="0" borderId="99" xfId="3" applyNumberFormat="1" applyFont="1" applyBorder="1"/>
    <xf numFmtId="2" fontId="16" fillId="0" borderId="100" xfId="3" applyNumberFormat="1" applyFont="1" applyBorder="1"/>
    <xf numFmtId="0" fontId="16" fillId="0" borderId="100" xfId="3" applyFont="1" applyBorder="1"/>
    <xf numFmtId="0" fontId="16" fillId="0" borderId="101" xfId="3" applyFont="1" applyBorder="1"/>
    <xf numFmtId="0" fontId="16" fillId="0" borderId="102" xfId="3" applyFont="1" applyBorder="1"/>
    <xf numFmtId="0" fontId="16" fillId="0" borderId="103" xfId="3" applyFont="1" applyBorder="1"/>
    <xf numFmtId="0" fontId="16" fillId="0" borderId="104" xfId="3" applyFont="1" applyBorder="1"/>
    <xf numFmtId="0" fontId="16" fillId="0" borderId="105" xfId="3" applyFont="1" applyBorder="1"/>
    <xf numFmtId="0" fontId="16" fillId="0" borderId="98" xfId="3" applyFont="1" applyBorder="1"/>
    <xf numFmtId="0" fontId="16" fillId="0" borderId="106" xfId="3" applyFont="1" applyBorder="1"/>
    <xf numFmtId="0" fontId="8" fillId="0" borderId="0" xfId="3" applyFont="1"/>
    <xf numFmtId="0" fontId="23" fillId="0" borderId="0" xfId="3" applyFont="1"/>
    <xf numFmtId="0" fontId="16" fillId="0" borderId="0" xfId="3" applyFont="1" applyFill="1"/>
    <xf numFmtId="169" fontId="5" fillId="0" borderId="0" xfId="3" applyNumberFormat="1" applyFill="1"/>
    <xf numFmtId="2" fontId="17" fillId="0" borderId="0" xfId="3" applyNumberFormat="1" applyFont="1" applyFill="1"/>
    <xf numFmtId="2" fontId="17" fillId="0" borderId="0" xfId="3" applyNumberFormat="1" applyFont="1" applyFill="1" applyBorder="1"/>
    <xf numFmtId="0" fontId="17" fillId="0" borderId="0" xfId="3" applyFont="1" applyFill="1"/>
    <xf numFmtId="0" fontId="13" fillId="0" borderId="0" xfId="3" applyFont="1" applyFill="1"/>
    <xf numFmtId="0" fontId="5" fillId="0" borderId="0" xfId="3" applyFill="1"/>
    <xf numFmtId="0" fontId="24" fillId="9" borderId="107" xfId="3" applyFont="1" applyFill="1" applyBorder="1"/>
    <xf numFmtId="169" fontId="25" fillId="9" borderId="108" xfId="3" applyNumberFormat="1" applyFont="1" applyFill="1" applyBorder="1"/>
    <xf numFmtId="2" fontId="26" fillId="9" borderId="108" xfId="3" applyNumberFormat="1" applyFont="1" applyFill="1" applyBorder="1"/>
    <xf numFmtId="0" fontId="26" fillId="9" borderId="108" xfId="3" applyFont="1" applyFill="1" applyBorder="1"/>
    <xf numFmtId="0" fontId="27" fillId="9" borderId="109" xfId="3" applyFont="1" applyFill="1" applyBorder="1"/>
    <xf numFmtId="0" fontId="6" fillId="0" borderId="0" xfId="3" applyFont="1" applyBorder="1"/>
    <xf numFmtId="0" fontId="5" fillId="0" borderId="0" xfId="3" applyBorder="1"/>
    <xf numFmtId="0" fontId="24" fillId="0" borderId="110" xfId="3" applyFont="1" applyFill="1" applyBorder="1"/>
    <xf numFmtId="169" fontId="25" fillId="0" borderId="110" xfId="3" applyNumberFormat="1" applyFont="1" applyFill="1" applyBorder="1"/>
    <xf numFmtId="2" fontId="26" fillId="0" borderId="110" xfId="3" applyNumberFormat="1" applyFont="1" applyFill="1" applyBorder="1"/>
    <xf numFmtId="0" fontId="26" fillId="0" borderId="110" xfId="3" applyFont="1" applyFill="1" applyBorder="1"/>
    <xf numFmtId="0" fontId="6" fillId="10" borderId="111" xfId="3" applyFont="1" applyFill="1" applyBorder="1"/>
    <xf numFmtId="169" fontId="5" fillId="10" borderId="112" xfId="3" applyNumberFormat="1" applyFill="1" applyBorder="1"/>
    <xf numFmtId="2" fontId="5" fillId="10" borderId="113" xfId="3" applyNumberFormat="1" applyFill="1" applyBorder="1"/>
    <xf numFmtId="2" fontId="5" fillId="10" borderId="114" xfId="3" applyNumberFormat="1" applyFill="1" applyBorder="1"/>
    <xf numFmtId="0" fontId="5" fillId="10" borderId="114" xfId="3" applyFill="1" applyBorder="1"/>
    <xf numFmtId="2" fontId="5" fillId="10" borderId="115" xfId="3" applyNumberFormat="1" applyFill="1" applyBorder="1"/>
    <xf numFmtId="0" fontId="5" fillId="10" borderId="115" xfId="3" applyFill="1" applyBorder="1"/>
    <xf numFmtId="3" fontId="5" fillId="10" borderId="112" xfId="3" applyNumberFormat="1" applyFill="1" applyBorder="1"/>
    <xf numFmtId="3" fontId="5" fillId="10" borderId="24" xfId="3" applyNumberFormat="1" applyFill="1" applyBorder="1"/>
    <xf numFmtId="3" fontId="5" fillId="10" borderId="116" xfId="3" applyNumberFormat="1" applyFill="1" applyBorder="1"/>
    <xf numFmtId="3" fontId="5" fillId="10" borderId="117" xfId="3" applyNumberFormat="1" applyFill="1" applyBorder="1"/>
    <xf numFmtId="3" fontId="5" fillId="10" borderId="118" xfId="3" applyNumberFormat="1" applyFill="1" applyBorder="1"/>
    <xf numFmtId="3" fontId="5" fillId="10" borderId="113" xfId="3" applyNumberFormat="1" applyFill="1" applyBorder="1"/>
    <xf numFmtId="3" fontId="5" fillId="10" borderId="114" xfId="3" applyNumberFormat="1" applyFill="1" applyBorder="1"/>
    <xf numFmtId="2" fontId="5" fillId="10" borderId="119" xfId="3" applyNumberFormat="1" applyFill="1" applyBorder="1"/>
    <xf numFmtId="0" fontId="6" fillId="10" borderId="112" xfId="3" applyFont="1" applyFill="1" applyBorder="1"/>
    <xf numFmtId="0" fontId="5" fillId="10" borderId="34" xfId="3" applyFill="1" applyBorder="1"/>
    <xf numFmtId="0" fontId="21" fillId="0" borderId="120" xfId="3" applyFont="1" applyBorder="1"/>
    <xf numFmtId="0" fontId="18" fillId="0" borderId="120" xfId="3" applyFont="1" applyBorder="1"/>
    <xf numFmtId="169" fontId="5" fillId="0" borderId="80" xfId="3" applyNumberFormat="1" applyBorder="1"/>
    <xf numFmtId="2" fontId="5" fillId="0" borderId="81" xfId="3" applyNumberFormat="1" applyBorder="1"/>
    <xf numFmtId="2" fontId="5" fillId="0" borderId="82" xfId="3" applyNumberFormat="1" applyBorder="1"/>
    <xf numFmtId="0" fontId="5" fillId="0" borderId="81" xfId="3" applyBorder="1"/>
    <xf numFmtId="1" fontId="5" fillId="0" borderId="82" xfId="3" applyNumberFormat="1" applyBorder="1"/>
    <xf numFmtId="0" fontId="5" fillId="0" borderId="83" xfId="3" applyBorder="1"/>
    <xf numFmtId="1" fontId="5" fillId="0" borderId="83" xfId="3" applyNumberFormat="1" applyBorder="1"/>
    <xf numFmtId="1" fontId="5" fillId="0" borderId="87" xfId="3" applyNumberFormat="1" applyBorder="1"/>
    <xf numFmtId="3" fontId="5" fillId="0" borderId="79" xfId="3" applyNumberFormat="1" applyBorder="1"/>
    <xf numFmtId="3" fontId="5" fillId="0" borderId="81" xfId="3" applyNumberFormat="1" applyBorder="1"/>
    <xf numFmtId="3" fontId="5" fillId="0" borderId="85" xfId="3" applyNumberFormat="1" applyBorder="1"/>
    <xf numFmtId="3" fontId="5" fillId="0" borderId="86" xfId="3" applyNumberFormat="1" applyBorder="1"/>
    <xf numFmtId="3" fontId="5" fillId="0" borderId="82" xfId="3" applyNumberFormat="1" applyBorder="1"/>
    <xf numFmtId="2" fontId="5" fillId="0" borderId="88" xfId="3" applyNumberFormat="1" applyBorder="1"/>
    <xf numFmtId="0" fontId="5" fillId="0" borderId="82" xfId="3" applyBorder="1"/>
    <xf numFmtId="0" fontId="6" fillId="0" borderId="79" xfId="3" applyFont="1" applyBorder="1"/>
    <xf numFmtId="0" fontId="16" fillId="0" borderId="0" xfId="3" applyFont="1" applyBorder="1"/>
    <xf numFmtId="2" fontId="5" fillId="0" borderId="0" xfId="3" applyNumberFormat="1" applyBorder="1"/>
    <xf numFmtId="0" fontId="16" fillId="0" borderId="121" xfId="3" applyFont="1" applyBorder="1"/>
    <xf numFmtId="0" fontId="16" fillId="0" borderId="122" xfId="3" applyFont="1" applyBorder="1"/>
    <xf numFmtId="0" fontId="16" fillId="0" borderId="123" xfId="3" applyFont="1" applyBorder="1"/>
    <xf numFmtId="0" fontId="16" fillId="0" borderId="124" xfId="3" applyFont="1" applyBorder="1"/>
    <xf numFmtId="0" fontId="16" fillId="0" borderId="125" xfId="3" applyFont="1" applyBorder="1"/>
    <xf numFmtId="3" fontId="16" fillId="0" borderId="122" xfId="3" applyNumberFormat="1" applyFont="1" applyBorder="1"/>
    <xf numFmtId="0" fontId="5" fillId="0" borderId="126" xfId="3" applyBorder="1"/>
    <xf numFmtId="0" fontId="5" fillId="0" borderId="125" xfId="3" applyBorder="1"/>
    <xf numFmtId="1" fontId="16" fillId="0" borderId="98" xfId="3" applyNumberFormat="1" applyFont="1" applyBorder="1"/>
    <xf numFmtId="0" fontId="16" fillId="0" borderId="127" xfId="3" applyFont="1" applyBorder="1"/>
    <xf numFmtId="0" fontId="6" fillId="0" borderId="27" xfId="3" applyFont="1" applyBorder="1"/>
    <xf numFmtId="0" fontId="5" fillId="0" borderId="30" xfId="3" applyBorder="1"/>
    <xf numFmtId="2" fontId="5" fillId="0" borderId="35" xfId="3" applyNumberFormat="1" applyBorder="1"/>
    <xf numFmtId="3" fontId="5" fillId="0" borderId="29" xfId="3" applyNumberFormat="1" applyBorder="1"/>
    <xf numFmtId="3" fontId="5" fillId="0" borderId="30" xfId="3" applyNumberFormat="1" applyBorder="1"/>
    <xf numFmtId="3" fontId="5" fillId="0" borderId="33" xfId="3" applyNumberFormat="1" applyBorder="1"/>
    <xf numFmtId="3" fontId="5" fillId="0" borderId="32" xfId="3" applyNumberFormat="1" applyBorder="1"/>
    <xf numFmtId="3" fontId="5" fillId="0" borderId="27" xfId="3" applyNumberFormat="1" applyBorder="1"/>
    <xf numFmtId="1" fontId="5" fillId="0" borderId="34" xfId="3" applyNumberFormat="1" applyBorder="1"/>
    <xf numFmtId="0" fontId="5" fillId="0" borderId="29" xfId="3" applyBorder="1"/>
    <xf numFmtId="1" fontId="5" fillId="0" borderId="30" xfId="3" applyNumberFormat="1" applyBorder="1"/>
    <xf numFmtId="2" fontId="5" fillId="0" borderId="30" xfId="3" applyNumberFormat="1" applyBorder="1"/>
    <xf numFmtId="2" fontId="5" fillId="0" borderId="29" xfId="3" applyNumberFormat="1" applyBorder="1"/>
    <xf numFmtId="169" fontId="5" fillId="0" borderId="28" xfId="3" applyNumberFormat="1" applyBorder="1"/>
    <xf numFmtId="0" fontId="6" fillId="0" borderId="111" xfId="3" applyFont="1" applyBorder="1"/>
    <xf numFmtId="0" fontId="5" fillId="0" borderId="114" xfId="3" applyBorder="1"/>
    <xf numFmtId="2" fontId="5" fillId="0" borderId="119" xfId="3" applyNumberFormat="1" applyBorder="1"/>
    <xf numFmtId="3" fontId="5" fillId="0" borderId="113" xfId="3" applyNumberFormat="1" applyBorder="1"/>
    <xf numFmtId="3" fontId="5" fillId="0" borderId="114" xfId="3" applyNumberFormat="1" applyBorder="1"/>
    <xf numFmtId="3" fontId="5" fillId="0" borderId="117" xfId="3" applyNumberFormat="1" applyBorder="1"/>
    <xf numFmtId="3" fontId="5" fillId="0" borderId="116" xfId="3" applyNumberFormat="1" applyBorder="1"/>
    <xf numFmtId="3" fontId="5" fillId="0" borderId="111" xfId="3" applyNumberFormat="1" applyBorder="1"/>
    <xf numFmtId="1" fontId="5" fillId="0" borderId="118" xfId="3" applyNumberFormat="1" applyBorder="1"/>
    <xf numFmtId="0" fontId="5" fillId="0" borderId="113" xfId="3" applyBorder="1"/>
    <xf numFmtId="1" fontId="5" fillId="0" borderId="114" xfId="3" applyNumberFormat="1" applyBorder="1"/>
    <xf numFmtId="2" fontId="5" fillId="0" borderId="114" xfId="3" applyNumberFormat="1" applyBorder="1"/>
    <xf numFmtId="2" fontId="5" fillId="0" borderId="113" xfId="3" applyNumberFormat="1" applyBorder="1"/>
    <xf numFmtId="169" fontId="5" fillId="0" borderId="112" xfId="3" applyNumberFormat="1" applyBorder="1"/>
    <xf numFmtId="0" fontId="27" fillId="0" borderId="128" xfId="3" applyFont="1" applyFill="1" applyBorder="1"/>
    <xf numFmtId="0" fontId="26" fillId="0" borderId="128" xfId="3" applyFont="1" applyFill="1" applyBorder="1"/>
    <xf numFmtId="2" fontId="26" fillId="0" borderId="128" xfId="3" applyNumberFormat="1" applyFont="1" applyFill="1" applyBorder="1"/>
    <xf numFmtId="169" fontId="25" fillId="0" borderId="128" xfId="3" applyNumberFormat="1" applyFont="1" applyFill="1" applyBorder="1"/>
    <xf numFmtId="0" fontId="24" fillId="0" borderId="128" xfId="3" applyFont="1" applyFill="1" applyBorder="1"/>
    <xf numFmtId="0" fontId="28" fillId="0" borderId="0" xfId="3" applyFont="1"/>
    <xf numFmtId="0" fontId="4" fillId="3" borderId="0" xfId="0" applyFont="1" applyFill="1" applyBorder="1" applyAlignment="1">
      <alignment vertical="center" wrapText="1"/>
    </xf>
    <xf numFmtId="0" fontId="0" fillId="0" borderId="0" xfId="0" applyBorder="1"/>
    <xf numFmtId="10" fontId="2" fillId="0" borderId="0" xfId="2" applyNumberFormat="1"/>
    <xf numFmtId="166" fontId="0" fillId="0" borderId="0" xfId="0" applyNumberFormat="1"/>
    <xf numFmtId="167" fontId="2" fillId="0" borderId="129" xfId="2" applyNumberFormat="1" applyBorder="1"/>
    <xf numFmtId="167" fontId="2" fillId="0" borderId="130" xfId="2" applyNumberFormat="1" applyBorder="1"/>
    <xf numFmtId="0" fontId="15" fillId="0" borderId="14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9" fillId="5" borderId="5" xfId="3" applyFont="1" applyFill="1" applyBorder="1" applyAlignment="1">
      <alignment horizontal="center"/>
    </xf>
    <xf numFmtId="0" fontId="9" fillId="5" borderId="0" xfId="3" applyFont="1" applyFill="1" applyBorder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11" xfId="3" applyFont="1" applyBorder="1" applyAlignment="1">
      <alignment horizontal="center"/>
    </xf>
    <xf numFmtId="0" fontId="13" fillId="0" borderId="12" xfId="3" applyFont="1" applyBorder="1" applyAlignment="1">
      <alignment horizontal="center"/>
    </xf>
    <xf numFmtId="0" fontId="9" fillId="9" borderId="20" xfId="3" applyFont="1" applyFill="1" applyBorder="1" applyAlignment="1">
      <alignment horizontal="center"/>
    </xf>
    <xf numFmtId="0" fontId="9" fillId="9" borderId="21" xfId="3" applyFont="1" applyFill="1" applyBorder="1" applyAlignment="1">
      <alignment horizontal="center"/>
    </xf>
    <xf numFmtId="0" fontId="9" fillId="10" borderId="5" xfId="3" applyFont="1" applyFill="1" applyBorder="1" applyAlignment="1">
      <alignment horizontal="center"/>
    </xf>
    <xf numFmtId="0" fontId="9" fillId="10" borderId="0" xfId="3" applyFont="1" applyFill="1" applyBorder="1" applyAlignment="1">
      <alignment horizontal="center"/>
    </xf>
    <xf numFmtId="0" fontId="9" fillId="9" borderId="17" xfId="3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Rentabilidad acumulada de los fondos de </a:t>
            </a:r>
            <a:br>
              <a:rPr lang="es-ES"/>
            </a:br>
            <a:r>
              <a:rPr lang="es-ES"/>
              <a:t>Renta Variable Mixta Internacional 2016 - 2018)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11458333333337E-2"/>
          <c:y val="0.15927916666666667"/>
          <c:w val="0.90263506944444449"/>
          <c:h val="0.734887499999999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C5-4883-89FA-73EE4F9A92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AC5-4883-89FA-73EE4F9A921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C5-4883-89FA-73EE4F9A921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AC5-4883-89FA-73EE4F9A921E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3D4-4D7B-948E-E617BA11EC95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93D4-4D7B-948E-E617BA11EC95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93D4-4D7B-948E-E617BA11EC9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C5-4883-89FA-73EE4F9A921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AC5-4883-89FA-73EE4F9A921E}"/>
              </c:ext>
            </c:extLst>
          </c:dPt>
          <c:val>
            <c:numRef>
              <c:f>'inverco RV Mixta (con historia)'!$I$3:$I$115</c:f>
              <c:numCache>
                <c:formatCode>0%</c:formatCode>
                <c:ptCount val="107"/>
                <c:pt idx="0">
                  <c:v>0.22229059303130527</c:v>
                </c:pt>
                <c:pt idx="1">
                  <c:v>0.129</c:v>
                </c:pt>
                <c:pt idx="2">
                  <c:v>0.124</c:v>
                </c:pt>
                <c:pt idx="3">
                  <c:v>0.11799999999999999</c:v>
                </c:pt>
                <c:pt idx="4">
                  <c:v>0.108</c:v>
                </c:pt>
                <c:pt idx="5">
                  <c:v>9.4E-2</c:v>
                </c:pt>
                <c:pt idx="6">
                  <c:v>9.1580820883447656E-2</c:v>
                </c:pt>
                <c:pt idx="7">
                  <c:v>8.6999999999999994E-2</c:v>
                </c:pt>
                <c:pt idx="8">
                  <c:v>8.5228211686012134E-2</c:v>
                </c:pt>
                <c:pt idx="9">
                  <c:v>7.9942370107977334E-2</c:v>
                </c:pt>
                <c:pt idx="10">
                  <c:v>7.8E-2</c:v>
                </c:pt>
                <c:pt idx="11">
                  <c:v>7.6208575024229397E-2</c:v>
                </c:pt>
                <c:pt idx="12">
                  <c:v>7.5246018634890888E-2</c:v>
                </c:pt>
                <c:pt idx="13">
                  <c:v>7.4289999999999967E-2</c:v>
                </c:pt>
                <c:pt idx="14">
                  <c:v>5.7789934651770514E-2</c:v>
                </c:pt>
                <c:pt idx="15">
                  <c:v>5.7148898422672012E-2</c:v>
                </c:pt>
                <c:pt idx="16">
                  <c:v>4.9200991597450061E-2</c:v>
                </c:pt>
                <c:pt idx="17">
                  <c:v>4.8134023896918343E-2</c:v>
                </c:pt>
                <c:pt idx="18">
                  <c:v>3.143936413000703E-2</c:v>
                </c:pt>
                <c:pt idx="19">
                  <c:v>2.8043709078039214E-2</c:v>
                </c:pt>
                <c:pt idx="20">
                  <c:v>2.5581542752107334E-2</c:v>
                </c:pt>
                <c:pt idx="21">
                  <c:v>2.0656888909438509E-2</c:v>
                </c:pt>
                <c:pt idx="22">
                  <c:v>1.9665076428780015E-2</c:v>
                </c:pt>
                <c:pt idx="23">
                  <c:v>1.9418585132934041E-2</c:v>
                </c:pt>
                <c:pt idx="24">
                  <c:v>1.7757786535059772E-2</c:v>
                </c:pt>
                <c:pt idx="25">
                  <c:v>1.7006482758344488E-2</c:v>
                </c:pt>
                <c:pt idx="26">
                  <c:v>1.5419465984365832E-2</c:v>
                </c:pt>
                <c:pt idx="27">
                  <c:v>1.4522347241347378E-2</c:v>
                </c:pt>
                <c:pt idx="28">
                  <c:v>1.1588145896656465E-2</c:v>
                </c:pt>
                <c:pt idx="29">
                  <c:v>1.1297841428935085E-2</c:v>
                </c:pt>
                <c:pt idx="30">
                  <c:v>4.6590537212145566E-3</c:v>
                </c:pt>
                <c:pt idx="31">
                  <c:v>4.0147070327778422E-3</c:v>
                </c:pt>
                <c:pt idx="32">
                  <c:v>2.0917366183363928E-3</c:v>
                </c:pt>
                <c:pt idx="33">
                  <c:v>-1.7873173916593821E-4</c:v>
                </c:pt>
                <c:pt idx="34">
                  <c:v>-2.5018138150156854E-4</c:v>
                </c:pt>
                <c:pt idx="35">
                  <c:v>-2.7796848248075046E-3</c:v>
                </c:pt>
                <c:pt idx="36">
                  <c:v>-3.0372958034239339E-3</c:v>
                </c:pt>
                <c:pt idx="37">
                  <c:v>-3.431723452303137E-3</c:v>
                </c:pt>
                <c:pt idx="38">
                  <c:v>-5.9577615251868998E-3</c:v>
                </c:pt>
                <c:pt idx="39">
                  <c:v>-6.1040339702759239E-3</c:v>
                </c:pt>
                <c:pt idx="40">
                  <c:v>-6.2637349723243529E-3</c:v>
                </c:pt>
                <c:pt idx="41">
                  <c:v>-9.7583787996882165E-3</c:v>
                </c:pt>
                <c:pt idx="42">
                  <c:v>-9.772680790824495E-3</c:v>
                </c:pt>
                <c:pt idx="43">
                  <c:v>-1.0111131610342827E-2</c:v>
                </c:pt>
                <c:pt idx="44">
                  <c:v>-1.0788112136389083E-2</c:v>
                </c:pt>
                <c:pt idx="45">
                  <c:v>-1.1610161395922081E-2</c:v>
                </c:pt>
                <c:pt idx="46">
                  <c:v>-1.2125000000000052E-2</c:v>
                </c:pt>
                <c:pt idx="47">
                  <c:v>-1.2962556912718859E-2</c:v>
                </c:pt>
                <c:pt idx="48">
                  <c:v>-1.3795459073787764E-2</c:v>
                </c:pt>
                <c:pt idx="49">
                  <c:v>-1.3924501610695028E-2</c:v>
                </c:pt>
                <c:pt idx="50">
                  <c:v>-1.4294397992423824E-2</c:v>
                </c:pt>
                <c:pt idx="51">
                  <c:v>-1.4965722275973481E-2</c:v>
                </c:pt>
                <c:pt idx="52">
                  <c:v>-1.5220061412487218E-2</c:v>
                </c:pt>
                <c:pt idx="53">
                  <c:v>-1.5660869565217395E-2</c:v>
                </c:pt>
                <c:pt idx="54">
                  <c:v>-1.6068229464455852E-2</c:v>
                </c:pt>
                <c:pt idx="55">
                  <c:v>-1.8041804002028927E-2</c:v>
                </c:pt>
                <c:pt idx="56">
                  <c:v>-1.8344337227018781E-2</c:v>
                </c:pt>
                <c:pt idx="57">
                  <c:v>-1.9159999999999955E-2</c:v>
                </c:pt>
                <c:pt idx="58">
                  <c:v>-2.0179779820220123E-2</c:v>
                </c:pt>
                <c:pt idx="59">
                  <c:v>-2.0730964467005064E-2</c:v>
                </c:pt>
                <c:pt idx="60" formatCode="0.0%">
                  <c:v>-2.2399150743099727E-2</c:v>
                </c:pt>
                <c:pt idx="61">
                  <c:v>-2.2846328538985605E-2</c:v>
                </c:pt>
                <c:pt idx="62">
                  <c:v>-2.3885912316628399E-2</c:v>
                </c:pt>
                <c:pt idx="63">
                  <c:v>-2.4458750230001325E-2</c:v>
                </c:pt>
                <c:pt idx="64">
                  <c:v>-2.5655601751865542E-2</c:v>
                </c:pt>
                <c:pt idx="65">
                  <c:v>-2.5658311189949101E-2</c:v>
                </c:pt>
                <c:pt idx="66">
                  <c:v>-2.5706133856364555E-2</c:v>
                </c:pt>
                <c:pt idx="67">
                  <c:v>-2.5928798727128055E-2</c:v>
                </c:pt>
                <c:pt idx="68">
                  <c:v>-2.7857174674823182E-2</c:v>
                </c:pt>
                <c:pt idx="69">
                  <c:v>-3.0681328226216387E-2</c:v>
                </c:pt>
                <c:pt idx="70">
                  <c:v>-3.1500170582121401E-2</c:v>
                </c:pt>
                <c:pt idx="71">
                  <c:v>-3.1835511251404713E-2</c:v>
                </c:pt>
                <c:pt idx="72">
                  <c:v>-3.2575550452424773E-2</c:v>
                </c:pt>
                <c:pt idx="73">
                  <c:v>-3.3237375425899218E-2</c:v>
                </c:pt>
                <c:pt idx="74">
                  <c:v>-3.4950760966875549E-2</c:v>
                </c:pt>
                <c:pt idx="75">
                  <c:v>-3.5324528629767982E-2</c:v>
                </c:pt>
                <c:pt idx="76">
                  <c:v>-3.8551145980604939E-2</c:v>
                </c:pt>
                <c:pt idx="77">
                  <c:v>-3.9390101775152231E-2</c:v>
                </c:pt>
                <c:pt idx="78">
                  <c:v>-4.0921000655175233E-2</c:v>
                </c:pt>
                <c:pt idx="79">
                  <c:v>-4.1012979111742065E-2</c:v>
                </c:pt>
                <c:pt idx="80">
                  <c:v>-4.1871216905110531E-2</c:v>
                </c:pt>
                <c:pt idx="81">
                  <c:v>-4.3473792394655653E-2</c:v>
                </c:pt>
                <c:pt idx="82">
                  <c:v>-4.671682557088741E-2</c:v>
                </c:pt>
                <c:pt idx="83">
                  <c:v>-4.6766839378238334E-2</c:v>
                </c:pt>
                <c:pt idx="84">
                  <c:v>-4.7476663875573366E-2</c:v>
                </c:pt>
                <c:pt idx="85">
                  <c:v>-5.1114952463267027E-2</c:v>
                </c:pt>
                <c:pt idx="86">
                  <c:v>-5.1652457060038959E-2</c:v>
                </c:pt>
                <c:pt idx="87">
                  <c:v>-5.2186046511627948E-2</c:v>
                </c:pt>
                <c:pt idx="88">
                  <c:v>-5.3365045645118125E-2</c:v>
                </c:pt>
                <c:pt idx="89">
                  <c:v>-5.7175759537621218E-2</c:v>
                </c:pt>
                <c:pt idx="90">
                  <c:v>-5.7551737938954073E-2</c:v>
                </c:pt>
                <c:pt idx="91" formatCode="0.0%">
                  <c:v>-5.8634182805623047E-2</c:v>
                </c:pt>
                <c:pt idx="92">
                  <c:v>-6.1859457018323627E-2</c:v>
                </c:pt>
                <c:pt idx="93">
                  <c:v>-7.5606039565331185E-2</c:v>
                </c:pt>
                <c:pt idx="94">
                  <c:v>-7.7060637204522164E-2</c:v>
                </c:pt>
                <c:pt idx="95">
                  <c:v>-7.8611182310484029E-2</c:v>
                </c:pt>
                <c:pt idx="96">
                  <c:v>-8.2805518910212039E-2</c:v>
                </c:pt>
                <c:pt idx="97">
                  <c:v>-8.359638175871309E-2</c:v>
                </c:pt>
                <c:pt idx="98" formatCode="0.0%">
                  <c:v>-8.4007467330429297E-2</c:v>
                </c:pt>
                <c:pt idx="99">
                  <c:v>-8.6455930441836193E-2</c:v>
                </c:pt>
                <c:pt idx="100">
                  <c:v>-9.4056879236578572E-2</c:v>
                </c:pt>
                <c:pt idx="101">
                  <c:v>-9.7529715762273872E-2</c:v>
                </c:pt>
                <c:pt idx="102">
                  <c:v>-9.7693888032870935E-2</c:v>
                </c:pt>
                <c:pt idx="103">
                  <c:v>-0.1006277843963137</c:v>
                </c:pt>
                <c:pt idx="104">
                  <c:v>-0.11938931297709932</c:v>
                </c:pt>
                <c:pt idx="105">
                  <c:v>-0.13034816247582204</c:v>
                </c:pt>
                <c:pt idx="106">
                  <c:v>-0.13887081339712926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5-4883-89FA-73EE4F9A9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73422336"/>
        <c:axId val="284882560"/>
      </c:barChart>
      <c:catAx>
        <c:axId val="273422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84882560"/>
        <c:crosses val="autoZero"/>
        <c:auto val="1"/>
        <c:lblAlgn val="ctr"/>
        <c:lblOffset val="100"/>
        <c:noMultiLvlLbl val="0"/>
      </c:catAx>
      <c:valAx>
        <c:axId val="284882560"/>
        <c:scaling>
          <c:orientation val="minMax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42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Rentabilidad acumulada de los fondos de </a:t>
            </a:r>
            <a:br>
              <a:rPr lang="es-ES"/>
            </a:br>
            <a:r>
              <a:rPr lang="es-ES"/>
              <a:t>Renta Fija Mixta Internacional 2016 - 2018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136181516021686E-2"/>
          <c:y val="0.17072384334311153"/>
          <c:w val="0.90263506944444449"/>
          <c:h val="0.71430879629629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4D0-41F5-8F4D-30C04987B1D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D0-41F5-8F4D-30C04987B1D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D0-41F5-8F4D-30C04987B1D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D0-41F5-8F4D-30C04987B1D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D0-41F5-8F4D-30C04987B1D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4D0-41F5-8F4D-30C04987B1DA}"/>
              </c:ext>
            </c:extLst>
          </c:dPt>
          <c:val>
            <c:numRef>
              <c:f>'inverco RF Mixta (con historia)'!$I$3:$I$83</c:f>
              <c:numCache>
                <c:formatCode>0%</c:formatCode>
                <c:ptCount val="77"/>
                <c:pt idx="0">
                  <c:v>0.12319170984455963</c:v>
                </c:pt>
                <c:pt idx="1">
                  <c:v>0.1015014588369707</c:v>
                </c:pt>
                <c:pt idx="2">
                  <c:v>8.831228243449174E-2</c:v>
                </c:pt>
                <c:pt idx="3">
                  <c:v>7.0000000000000007E-2</c:v>
                </c:pt>
                <c:pt idx="4">
                  <c:v>5.6000000000000001E-2</c:v>
                </c:pt>
                <c:pt idx="5">
                  <c:v>5.1999999999999998E-2</c:v>
                </c:pt>
                <c:pt idx="6">
                  <c:v>9.2588220994229697E-3</c:v>
                </c:pt>
                <c:pt idx="7">
                  <c:v>1.2560198925437582E-4</c:v>
                </c:pt>
                <c:pt idx="8">
                  <c:v>1.9190211456798778E-5</c:v>
                </c:pt>
                <c:pt idx="9">
                  <c:v>-7.506342437657576E-5</c:v>
                </c:pt>
                <c:pt idx="10">
                  <c:v>-1.5143817414413618E-3</c:v>
                </c:pt>
                <c:pt idx="11">
                  <c:v>-4.045725646123377E-3</c:v>
                </c:pt>
                <c:pt idx="12">
                  <c:v>-6.1974063413673397E-3</c:v>
                </c:pt>
                <c:pt idx="13">
                  <c:v>-6.9398603617899512E-3</c:v>
                </c:pt>
                <c:pt idx="14">
                  <c:v>-7.3511286403493692E-3</c:v>
                </c:pt>
                <c:pt idx="15">
                  <c:v>-7.8189394633209064E-3</c:v>
                </c:pt>
                <c:pt idx="16">
                  <c:v>-9.4161958568738102E-3</c:v>
                </c:pt>
                <c:pt idx="17">
                  <c:v>-1.0562685093780999E-2</c:v>
                </c:pt>
                <c:pt idx="18">
                  <c:v>-1.1027313672639871E-2</c:v>
                </c:pt>
                <c:pt idx="19">
                  <c:v>-1.1871929279830606E-2</c:v>
                </c:pt>
                <c:pt idx="20">
                  <c:v>-1.2198329482850601E-2</c:v>
                </c:pt>
                <c:pt idx="21">
                  <c:v>-1.2308959458222635E-2</c:v>
                </c:pt>
                <c:pt idx="22">
                  <c:v>-1.3569632099198703E-2</c:v>
                </c:pt>
                <c:pt idx="23">
                  <c:v>-1.3617957634235123E-2</c:v>
                </c:pt>
                <c:pt idx="24">
                  <c:v>-1.5707862396135752E-2</c:v>
                </c:pt>
                <c:pt idx="25">
                  <c:v>-1.5719987088760101E-2</c:v>
                </c:pt>
                <c:pt idx="26">
                  <c:v>-1.5985983667214265E-2</c:v>
                </c:pt>
                <c:pt idx="27">
                  <c:v>-1.632943448322588E-2</c:v>
                </c:pt>
                <c:pt idx="28">
                  <c:v>-1.6332502794847215E-2</c:v>
                </c:pt>
                <c:pt idx="29">
                  <c:v>-1.6648396931979947E-2</c:v>
                </c:pt>
                <c:pt idx="30">
                  <c:v>-1.8457026430630963E-2</c:v>
                </c:pt>
                <c:pt idx="31">
                  <c:v>-1.9062253596170975E-2</c:v>
                </c:pt>
                <c:pt idx="32">
                  <c:v>-1.9899055712559344E-2</c:v>
                </c:pt>
                <c:pt idx="33">
                  <c:v>-2.004268529297637E-2</c:v>
                </c:pt>
                <c:pt idx="34">
                  <c:v>-2.1038572607260608E-2</c:v>
                </c:pt>
                <c:pt idx="35">
                  <c:v>-2.207606548217389E-2</c:v>
                </c:pt>
                <c:pt idx="36">
                  <c:v>-2.3169110676855786E-2</c:v>
                </c:pt>
                <c:pt idx="37">
                  <c:v>-2.3974719651671528E-2</c:v>
                </c:pt>
                <c:pt idx="38">
                  <c:v>-2.4635310798213461E-2</c:v>
                </c:pt>
                <c:pt idx="39">
                  <c:v>-2.4799331103679045E-2</c:v>
                </c:pt>
                <c:pt idx="40">
                  <c:v>-2.5374911696437685E-2</c:v>
                </c:pt>
                <c:pt idx="41">
                  <c:v>-2.5828770244562316E-2</c:v>
                </c:pt>
                <c:pt idx="42">
                  <c:v>-2.6137000162622215E-2</c:v>
                </c:pt>
                <c:pt idx="43">
                  <c:v>-2.7963525835866254E-2</c:v>
                </c:pt>
                <c:pt idx="44">
                  <c:v>-2.8415493363571409E-2</c:v>
                </c:pt>
                <c:pt idx="45">
                  <c:v>-2.8559176672384279E-2</c:v>
                </c:pt>
                <c:pt idx="46">
                  <c:v>-2.8709369024856546E-2</c:v>
                </c:pt>
                <c:pt idx="47">
                  <c:v>-2.9282101776842984E-2</c:v>
                </c:pt>
                <c:pt idx="48">
                  <c:v>-2.9309722082873524E-2</c:v>
                </c:pt>
                <c:pt idx="49">
                  <c:v>-3.1671937233094583E-2</c:v>
                </c:pt>
                <c:pt idx="50">
                  <c:v>-3.242113053936535E-2</c:v>
                </c:pt>
                <c:pt idx="51">
                  <c:v>-3.3146434194861629E-2</c:v>
                </c:pt>
                <c:pt idx="52">
                  <c:v>-3.3390045428306925E-2</c:v>
                </c:pt>
                <c:pt idx="53">
                  <c:v>-3.3392253489313184E-2</c:v>
                </c:pt>
                <c:pt idx="54">
                  <c:v>-3.3528877543506419E-2</c:v>
                </c:pt>
                <c:pt idx="55">
                  <c:v>-3.5676372969268622E-2</c:v>
                </c:pt>
                <c:pt idx="56">
                  <c:v>-3.5834266517357216E-2</c:v>
                </c:pt>
                <c:pt idx="57">
                  <c:v>-3.6270718394081136E-2</c:v>
                </c:pt>
                <c:pt idx="58">
                  <c:v>-3.6364188409610643E-2</c:v>
                </c:pt>
                <c:pt idx="59">
                  <c:v>-3.7166582827556249E-2</c:v>
                </c:pt>
                <c:pt idx="60">
                  <c:v>-3.7885681990171727E-2</c:v>
                </c:pt>
                <c:pt idx="61">
                  <c:v>-3.8263099011747181E-2</c:v>
                </c:pt>
                <c:pt idx="62">
                  <c:v>-3.8685024217382513E-2</c:v>
                </c:pt>
                <c:pt idx="63">
                  <c:v>-3.8777969018932823E-2</c:v>
                </c:pt>
                <c:pt idx="64">
                  <c:v>-4.0767386091127067E-2</c:v>
                </c:pt>
                <c:pt idx="65">
                  <c:v>-4.3670103092783408E-2</c:v>
                </c:pt>
                <c:pt idx="66">
                  <c:v>-4.4793103448275917E-2</c:v>
                </c:pt>
                <c:pt idx="67">
                  <c:v>-4.6542443064182204E-2</c:v>
                </c:pt>
                <c:pt idx="68">
                  <c:v>-4.6570169918187521E-2</c:v>
                </c:pt>
                <c:pt idx="69">
                  <c:v>-4.7293858639040565E-2</c:v>
                </c:pt>
                <c:pt idx="70">
                  <c:v>-4.8977556109725651E-2</c:v>
                </c:pt>
                <c:pt idx="71">
                  <c:v>-5.0860103626943043E-2</c:v>
                </c:pt>
                <c:pt idx="72">
                  <c:v>-6.2962668784749765E-2</c:v>
                </c:pt>
                <c:pt idx="73">
                  <c:v>-6.7128285811240973E-2</c:v>
                </c:pt>
                <c:pt idx="74">
                  <c:v>-6.8109610802223997E-2</c:v>
                </c:pt>
                <c:pt idx="75">
                  <c:v>-7.3102353874636372E-2</c:v>
                </c:pt>
                <c:pt idx="76">
                  <c:v>-0.11052102618354942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D0-41F5-8F4D-30C04987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73663488"/>
        <c:axId val="441164352"/>
      </c:barChart>
      <c:catAx>
        <c:axId val="273663488"/>
        <c:scaling>
          <c:orientation val="minMax"/>
        </c:scaling>
        <c:delete val="1"/>
        <c:axPos val="b"/>
        <c:majorTickMark val="none"/>
        <c:minorTickMark val="none"/>
        <c:tickLblPos val="nextTo"/>
        <c:crossAx val="441164352"/>
        <c:crosses val="autoZero"/>
        <c:auto val="1"/>
        <c:lblAlgn val="ctr"/>
        <c:lblOffset val="100"/>
        <c:noMultiLvlLbl val="0"/>
      </c:catAx>
      <c:valAx>
        <c:axId val="4411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6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380999</xdr:colOff>
      <xdr:row>1</xdr:row>
      <xdr:rowOff>200023</xdr:rowOff>
    </xdr:from>
    <xdr:to>
      <xdr:col>18</xdr:col>
      <xdr:colOff>6899</xdr:colOff>
      <xdr:row>27</xdr:row>
      <xdr:rowOff>176623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0.73096</cdr:x>
      <cdr:y>0.91561</cdr:y>
    </cdr:from>
    <cdr:to>
      <cdr:x>1</cdr:x>
      <cdr:y>1</cdr:y>
    </cdr:to>
    <cdr:pic>
      <cdr:nvPicPr>
        <cdr:cNvPr id="4" name="1 Imagen">
          <a:extLst xmlns:a="http://schemas.openxmlformats.org/drawingml/2006/main">
            <a:ext uri="{FF2B5EF4-FFF2-40B4-BE49-F238E27FC236}">
              <a16:creationId xmlns:a16="http://schemas.microsoft.com/office/drawing/2014/main" id="{EF1009C1-2E85-4688-816D-6628FA77E5A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10330" y="3955435"/>
          <a:ext cx="1549670" cy="3645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0.00992</cdr:x>
      <cdr:y>0.92494</cdr:y>
    </cdr:from>
    <cdr:to>
      <cdr:x>0.72512</cdr:x>
      <cdr:y>1</cdr:y>
    </cdr:to>
    <cdr:sp macro="" textlink="">
      <cdr:nvSpPr>
        <cdr:cNvPr id="5" name="CuadroTexto 2">
          <a:extLst xmlns:a="http://schemas.openxmlformats.org/drawingml/2006/main">
            <a:ext uri="{FF2B5EF4-FFF2-40B4-BE49-F238E27FC236}">
              <a16:creationId xmlns:a16="http://schemas.microsoft.com/office/drawing/2014/main" id="{91C1AFF6-F8B2-43AC-A0AF-A6FBD71598A0}"/>
            </a:ext>
          </a:extLst>
        </cdr:cNvPr>
        <cdr:cNvSpPr txBox="1"/>
      </cdr:nvSpPr>
      <cdr:spPr>
        <a:xfrm xmlns:a="http://schemas.openxmlformats.org/drawingml/2006/main">
          <a:off x="57151" y="3995740"/>
          <a:ext cx="4119561" cy="324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solidFill>
                <a:schemeClr val="tx1">
                  <a:lumMod val="65000"/>
                  <a:lumOff val="35000"/>
                </a:schemeClr>
              </a:solidFill>
            </a:rPr>
            <a:t>Fuente: Inverco.es </a:t>
          </a:r>
          <a:r>
            <a:rPr lang="es-E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31/12/2015 - 31/12/2018</a:t>
          </a:r>
          <a:r>
            <a:rPr lang="es-ES" sz="1000">
              <a:solidFill>
                <a:schemeClr val="tx1">
                  <a:lumMod val="65000"/>
                  <a:lumOff val="35000"/>
                </a:schemeClr>
              </a:solidFill>
            </a:rPr>
            <a:t>, elaboración Indexa Capital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714374</xdr:colOff>
      <xdr:row>1</xdr:row>
      <xdr:rowOff>180973</xdr:rowOff>
    </xdr:from>
    <xdr:to>
      <xdr:col>17</xdr:col>
      <xdr:colOff>340274</xdr:colOff>
      <xdr:row>29</xdr:row>
      <xdr:rowOff>157573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0.73096</cdr:x>
      <cdr:y>0.91561</cdr:y>
    </cdr:from>
    <cdr:to>
      <cdr:x>1</cdr:x>
      <cdr:y>1</cdr:y>
    </cdr:to>
    <cdr:pic>
      <cdr:nvPicPr>
        <cdr:cNvPr id="3" name="1 Imagen">
          <a:extLst xmlns:a="http://schemas.openxmlformats.org/drawingml/2006/main">
            <a:ext uri="{FF2B5EF4-FFF2-40B4-BE49-F238E27FC236}">
              <a16:creationId xmlns:a16="http://schemas.microsoft.com/office/drawing/2014/main" id="{A29B619B-F5FB-4996-A923-3D02B4EE30A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10330" y="3955435"/>
          <a:ext cx="1549670" cy="3645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0.00992</cdr:x>
      <cdr:y>0.92494</cdr:y>
    </cdr:from>
    <cdr:to>
      <cdr:x>0.72512</cdr:x>
      <cdr:y>1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E1447C50-4FAE-44B9-A1AE-492D9B28EEC7}"/>
            </a:ext>
          </a:extLst>
        </cdr:cNvPr>
        <cdr:cNvSpPr txBox="1"/>
      </cdr:nvSpPr>
      <cdr:spPr>
        <a:xfrm xmlns:a="http://schemas.openxmlformats.org/drawingml/2006/main">
          <a:off x="57151" y="3995740"/>
          <a:ext cx="4119561" cy="324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>
              <a:solidFill>
                <a:schemeClr val="tx1">
                  <a:lumMod val="65000"/>
                  <a:lumOff val="35000"/>
                </a:schemeClr>
              </a:solidFill>
            </a:rPr>
            <a:t>Fuente: Inverco.es </a:t>
          </a:r>
          <a:r>
            <a:rPr lang="es-E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31/12/2015 - 31/12/2018</a:t>
          </a:r>
          <a:r>
            <a:rPr lang="es-ES" sz="1000">
              <a:solidFill>
                <a:schemeClr val="tx1">
                  <a:lumMod val="65000"/>
                  <a:lumOff val="35000"/>
                </a:schemeClr>
              </a:solidFill>
            </a:rPr>
            <a:t>, elaboración Indexa Capital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LANTILLAS%20ESTAD&#205;STICAS\Plantillas%20FI\2016\Clasificaci&#243;n%20Fondos\00-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</sheetNames>
    <sheetDataSet>
      <sheetData sheetId="0">
        <row r="3">
          <cell r="AF3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"/>
  <sheetViews>
    <sheetView showGridLines="0" tabSelected="1" zoomScaleNormal="100" workbookViewId="0">
      <selection activeCell="A2" sqref="A2"/>
    </sheetView>
  </sheetViews>
  <sheetFormatPr baseColWidth="10" defaultColWidth="9.1328125" defaultRowHeight="17.25" customHeight="1" x14ac:dyDescent="0.45"/>
  <cols>
    <col min="1" max="1" width="14.3984375" customWidth="1"/>
    <col min="2" max="2" width="18.59765625" customWidth="1"/>
    <col min="3" max="3" width="33.59765625" customWidth="1"/>
    <col min="4" max="4" width="17.86328125" customWidth="1"/>
    <col min="5" max="5" width="15.73046875" customWidth="1"/>
    <col min="6" max="6" width="19.73046875" customWidth="1"/>
    <col min="7" max="7" width="13.265625" customWidth="1"/>
    <col min="8" max="8" width="19.73046875" customWidth="1"/>
    <col min="9" max="9" width="14.1328125" style="13" customWidth="1"/>
    <col min="10" max="10" width="19.73046875" customWidth="1"/>
    <col min="11" max="1023" width="10.73046875" customWidth="1"/>
    <col min="1024" max="1025" width="9.1328125" customWidth="1"/>
  </cols>
  <sheetData>
    <row r="1" spans="1:13" ht="17.25" customHeight="1" x14ac:dyDescent="0.45">
      <c r="G1" s="1" t="s">
        <v>0</v>
      </c>
      <c r="H1" s="1" t="s">
        <v>673</v>
      </c>
      <c r="I1" s="19"/>
      <c r="J1" s="1"/>
      <c r="M1" s="8"/>
    </row>
    <row r="2" spans="1:13" ht="17.25" customHeight="1" x14ac:dyDescent="0.45">
      <c r="A2" s="2" t="s">
        <v>1</v>
      </c>
      <c r="B2" s="2" t="s">
        <v>2</v>
      </c>
      <c r="C2" s="2" t="s">
        <v>3</v>
      </c>
      <c r="D2" s="3" t="s">
        <v>4</v>
      </c>
      <c r="E2" s="4" t="s">
        <v>1</v>
      </c>
      <c r="F2" s="3" t="s">
        <v>5</v>
      </c>
      <c r="G2" s="3" t="s">
        <v>6</v>
      </c>
      <c r="H2" s="3" t="s">
        <v>7</v>
      </c>
      <c r="I2" s="16" t="s">
        <v>8</v>
      </c>
      <c r="J2" s="296" t="e">
        <f ca="1">AVERAGE(F12:F115)</f>
        <v>#NAME?</v>
      </c>
      <c r="M2" s="8"/>
    </row>
    <row r="3" spans="1:13" ht="17.25" hidden="1" customHeight="1" x14ac:dyDescent="0.45">
      <c r="A3" t="s">
        <v>633</v>
      </c>
      <c r="B3" t="s">
        <v>634</v>
      </c>
      <c r="C3" t="s">
        <v>635</v>
      </c>
      <c r="D3" s="5">
        <v>35571</v>
      </c>
      <c r="E3" s="5" t="s">
        <v>633</v>
      </c>
      <c r="F3" s="7"/>
      <c r="G3" s="6">
        <v>7.4783090000000003</v>
      </c>
      <c r="H3" s="6" t="e">
        <f>VLOOKUP(A3,'RVMx-Intern'!$F$3:$I$161,4,0)</f>
        <v>#N/A</v>
      </c>
      <c r="I3" s="18" t="e">
        <f t="shared" ref="I3:I9" si="0">H3/G3-1</f>
        <v>#N/A</v>
      </c>
      <c r="J3" s="20"/>
      <c r="K3" s="20"/>
      <c r="L3" s="20"/>
    </row>
    <row r="4" spans="1:13" ht="17.25" hidden="1" customHeight="1" x14ac:dyDescent="0.45">
      <c r="A4" t="s">
        <v>376</v>
      </c>
      <c r="B4" t="s">
        <v>377</v>
      </c>
      <c r="C4" t="s">
        <v>378</v>
      </c>
      <c r="D4" s="5">
        <v>34891</v>
      </c>
      <c r="E4" s="5" t="s">
        <v>376</v>
      </c>
      <c r="F4" s="7"/>
      <c r="G4" s="6">
        <v>15.35195</v>
      </c>
      <c r="H4" s="6" t="e">
        <f>VLOOKUP(A4,'RVMx-Intern'!$F$3:$I$161,4,0)</f>
        <v>#N/A</v>
      </c>
      <c r="I4" s="18" t="e">
        <f t="shared" si="0"/>
        <v>#N/A</v>
      </c>
      <c r="J4" s="20"/>
      <c r="K4" s="6"/>
      <c r="L4" s="6"/>
    </row>
    <row r="5" spans="1:13" ht="17.25" hidden="1" customHeight="1" x14ac:dyDescent="0.45">
      <c r="A5" t="s">
        <v>567</v>
      </c>
      <c r="B5" t="s">
        <v>568</v>
      </c>
      <c r="C5" t="s">
        <v>569</v>
      </c>
      <c r="D5" s="5">
        <v>37209</v>
      </c>
      <c r="E5" s="5" t="s">
        <v>567</v>
      </c>
      <c r="F5" s="7"/>
      <c r="G5" s="6">
        <v>13.924300000000001</v>
      </c>
      <c r="H5" s="6" t="e">
        <f>VLOOKUP(A5,'RVMx-Intern'!$F$3:$I$161,4,0)</f>
        <v>#N/A</v>
      </c>
      <c r="I5" s="18" t="e">
        <f t="shared" si="0"/>
        <v>#N/A</v>
      </c>
      <c r="J5" s="20"/>
      <c r="K5" s="6"/>
      <c r="L5" s="6"/>
    </row>
    <row r="6" spans="1:13" ht="17.25" hidden="1" customHeight="1" x14ac:dyDescent="0.45">
      <c r="A6" t="s">
        <v>525</v>
      </c>
      <c r="B6" t="s">
        <v>526</v>
      </c>
      <c r="C6" t="s">
        <v>527</v>
      </c>
      <c r="D6" s="5">
        <v>42287</v>
      </c>
      <c r="E6" s="5" t="s">
        <v>525</v>
      </c>
      <c r="F6" s="7"/>
      <c r="G6" s="6">
        <v>10.3986</v>
      </c>
      <c r="H6" s="6" t="e">
        <f>VLOOKUP(A6,'RVMx-Intern'!$F$3:$I$161,4,0)</f>
        <v>#N/A</v>
      </c>
      <c r="I6" s="18" t="e">
        <f t="shared" si="0"/>
        <v>#N/A</v>
      </c>
      <c r="J6" s="20"/>
      <c r="K6" s="6"/>
      <c r="L6" s="6"/>
    </row>
    <row r="7" spans="1:13" ht="17.25" hidden="1" customHeight="1" x14ac:dyDescent="0.45">
      <c r="A7" t="s">
        <v>490</v>
      </c>
      <c r="B7" t="s">
        <v>491</v>
      </c>
      <c r="C7" t="s">
        <v>492</v>
      </c>
      <c r="D7" s="5">
        <v>41334</v>
      </c>
      <c r="E7" s="5" t="s">
        <v>490</v>
      </c>
      <c r="F7" s="7"/>
      <c r="G7" s="6">
        <v>10.763999999999999</v>
      </c>
      <c r="H7" s="6" t="e">
        <f>VLOOKUP(A7,'RVMx-Intern'!$F$3:$I$161,4,0)</f>
        <v>#N/A</v>
      </c>
      <c r="I7" s="18" t="e">
        <f t="shared" si="0"/>
        <v>#N/A</v>
      </c>
      <c r="J7" s="20"/>
      <c r="K7" s="6"/>
      <c r="L7" s="6"/>
    </row>
    <row r="8" spans="1:13" ht="17.25" hidden="1" customHeight="1" x14ac:dyDescent="0.45">
      <c r="A8" t="s">
        <v>594</v>
      </c>
      <c r="B8" t="s">
        <v>595</v>
      </c>
      <c r="C8" t="s">
        <v>596</v>
      </c>
      <c r="D8" s="5">
        <v>35648</v>
      </c>
      <c r="E8" s="5" t="s">
        <v>594</v>
      </c>
      <c r="F8" s="7"/>
      <c r="G8" s="6">
        <v>9.2651199999999996</v>
      </c>
      <c r="H8" s="6" t="e">
        <f>VLOOKUP(A8,'RVMx-Intern'!$F$3:$I$161,4,0)</f>
        <v>#N/A</v>
      </c>
      <c r="I8" s="18" t="e">
        <f t="shared" si="0"/>
        <v>#N/A</v>
      </c>
      <c r="J8" s="20"/>
      <c r="K8" s="6"/>
      <c r="L8" s="6">
        <v>11.275219999999999</v>
      </c>
    </row>
    <row r="9" spans="1:13" ht="14.25" x14ac:dyDescent="0.45">
      <c r="A9" t="s">
        <v>278</v>
      </c>
      <c r="B9" t="s">
        <v>279</v>
      </c>
      <c r="C9" t="s">
        <v>280</v>
      </c>
      <c r="D9" s="5">
        <v>35216</v>
      </c>
      <c r="E9" s="5" t="s">
        <v>278</v>
      </c>
      <c r="F9" s="7">
        <f>VLOOKUP(A9,'RVMx-Intern'!$F$3:$AG$161,28,0)/1000</f>
        <v>22.73</v>
      </c>
      <c r="G9" s="6">
        <v>9.1006999999999998</v>
      </c>
      <c r="H9" s="6">
        <f>VLOOKUP(A9,'RVMx-Intern'!$F$3:$I$161,4,0)</f>
        <v>11.123699999999999</v>
      </c>
      <c r="I9" s="14">
        <f t="shared" si="0"/>
        <v>0.22229059303130527</v>
      </c>
      <c r="J9" s="20">
        <f>MEDIAN(I9:I112)</f>
        <v>-1.5092891844230349E-2</v>
      </c>
      <c r="K9" s="6"/>
      <c r="L9" s="6">
        <v>10.020099999999999</v>
      </c>
    </row>
    <row r="10" spans="1:13" ht="17.25" customHeight="1" x14ac:dyDescent="0.45">
      <c r="C10" s="293" t="s">
        <v>667</v>
      </c>
      <c r="D10" s="5"/>
      <c r="E10" s="5"/>
      <c r="F10" s="7"/>
      <c r="G10" s="6"/>
      <c r="H10" s="6"/>
      <c r="I10" s="17">
        <v>0.129</v>
      </c>
      <c r="J10" s="20"/>
      <c r="K10" s="6"/>
      <c r="L10" s="6">
        <v>13.063140000000001</v>
      </c>
    </row>
    <row r="11" spans="1:13" ht="17.25" customHeight="1" x14ac:dyDescent="0.45">
      <c r="C11" s="293" t="s">
        <v>668</v>
      </c>
      <c r="D11" s="5"/>
      <c r="E11" s="5"/>
      <c r="F11" s="7"/>
      <c r="G11" s="6"/>
      <c r="H11" s="6"/>
      <c r="I11" s="17">
        <v>0.124</v>
      </c>
      <c r="J11" s="20"/>
      <c r="K11" s="6"/>
      <c r="L11" s="6">
        <v>114.1942</v>
      </c>
    </row>
    <row r="12" spans="1:13" ht="17.25" customHeight="1" x14ac:dyDescent="0.45">
      <c r="C12" s="293" t="s">
        <v>669</v>
      </c>
      <c r="D12" s="5"/>
      <c r="E12" s="5"/>
      <c r="F12" s="7"/>
      <c r="G12" s="6"/>
      <c r="H12" s="6"/>
      <c r="I12" s="17">
        <v>0.11799999999999999</v>
      </c>
      <c r="J12" s="20"/>
      <c r="K12" s="6"/>
      <c r="L12" s="6">
        <v>44.736539999999998</v>
      </c>
    </row>
    <row r="13" spans="1:13" ht="17.25" customHeight="1" x14ac:dyDescent="0.45">
      <c r="C13" s="293" t="s">
        <v>670</v>
      </c>
      <c r="D13" s="5"/>
      <c r="E13" s="5"/>
      <c r="F13" s="7"/>
      <c r="G13" s="6"/>
      <c r="H13" s="6"/>
      <c r="I13" s="17">
        <v>0.108</v>
      </c>
      <c r="J13" s="20"/>
      <c r="K13" s="6"/>
      <c r="L13" s="6"/>
    </row>
    <row r="14" spans="1:13" ht="17.25" customHeight="1" x14ac:dyDescent="0.45">
      <c r="C14" s="15" t="s">
        <v>671</v>
      </c>
      <c r="D14" s="5"/>
      <c r="E14" s="5"/>
      <c r="F14" s="7"/>
      <c r="G14" s="6"/>
      <c r="H14" s="6"/>
      <c r="I14" s="17">
        <v>9.4E-2</v>
      </c>
      <c r="J14" s="20"/>
      <c r="K14" s="6"/>
      <c r="L14" s="6"/>
    </row>
    <row r="15" spans="1:13" ht="17.25" customHeight="1" x14ac:dyDescent="0.45">
      <c r="A15" t="s">
        <v>301</v>
      </c>
      <c r="B15" t="s">
        <v>302</v>
      </c>
      <c r="C15" t="s">
        <v>303</v>
      </c>
      <c r="D15" s="5">
        <v>42104</v>
      </c>
      <c r="E15" s="5" t="s">
        <v>301</v>
      </c>
      <c r="F15" s="7" t="e">
        <f ca="1">_xll.BDP(B15,"FUND_CLASS_ASSETS")</f>
        <v>#NAME?</v>
      </c>
      <c r="G15" s="6">
        <v>11.124599999999999</v>
      </c>
      <c r="H15" s="6">
        <f>VLOOKUP(A15,'RVMx-Intern'!$F$3:$I$161,4,0)</f>
        <v>12.1434</v>
      </c>
      <c r="I15" s="14">
        <f>H15/G15-1</f>
        <v>9.1580820883447656E-2</v>
      </c>
      <c r="J15" s="20"/>
      <c r="K15" s="6"/>
      <c r="L15" s="6"/>
    </row>
    <row r="16" spans="1:13" ht="17.25" customHeight="1" x14ac:dyDescent="0.45">
      <c r="C16" s="15" t="s">
        <v>672</v>
      </c>
      <c r="D16" s="5"/>
      <c r="E16" s="5"/>
      <c r="F16" s="7"/>
      <c r="H16" s="6"/>
      <c r="I16" s="17">
        <v>8.6999999999999994E-2</v>
      </c>
      <c r="J16" s="20"/>
      <c r="K16" s="6"/>
      <c r="L16" s="6"/>
    </row>
    <row r="17" spans="1:12" ht="17.25" customHeight="1" x14ac:dyDescent="0.45">
      <c r="A17" t="s">
        <v>291</v>
      </c>
      <c r="B17" t="s">
        <v>292</v>
      </c>
      <c r="C17" t="s">
        <v>293</v>
      </c>
      <c r="D17" s="5">
        <v>41957</v>
      </c>
      <c r="E17" s="5" t="s">
        <v>291</v>
      </c>
      <c r="F17" s="7">
        <f>VLOOKUP(A17,'RVMx-Intern'!$F$3:$AG$161,28,0)/1000</f>
        <v>10.032</v>
      </c>
      <c r="G17" s="6">
        <v>101.66</v>
      </c>
      <c r="H17" s="6">
        <f>VLOOKUP(A17,'RVMx-Intern'!$F$3:$I$161,4,0)</f>
        <v>110.32429999999999</v>
      </c>
      <c r="I17" s="14">
        <f>H17/G17-1</f>
        <v>8.5228211686012134E-2</v>
      </c>
      <c r="J17" s="20"/>
      <c r="K17" s="6"/>
      <c r="L17" s="6"/>
    </row>
    <row r="18" spans="1:12" ht="17.25" customHeight="1" x14ac:dyDescent="0.45">
      <c r="A18" t="s">
        <v>284</v>
      </c>
      <c r="B18" t="s">
        <v>285</v>
      </c>
      <c r="C18" t="s">
        <v>286</v>
      </c>
      <c r="D18" s="5">
        <v>36887</v>
      </c>
      <c r="E18" s="5" t="s">
        <v>284</v>
      </c>
      <c r="F18" s="7">
        <f>VLOOKUP(A18,'RVMx-Intern'!$F$3:$AG$161,28,0)/1000</f>
        <v>102.33</v>
      </c>
      <c r="G18" s="6">
        <v>8.8981600000000007</v>
      </c>
      <c r="H18" s="6">
        <f>VLOOKUP(A18,'RVMx-Intern'!$F$3:$I$161,4,0)</f>
        <v>9.6095000000000006</v>
      </c>
      <c r="I18" s="14">
        <f>H18/G18-1</f>
        <v>7.9942370107977334E-2</v>
      </c>
      <c r="J18" s="20"/>
      <c r="K18" s="6"/>
      <c r="L18" s="6"/>
    </row>
    <row r="19" spans="1:12" ht="17.25" customHeight="1" x14ac:dyDescent="0.45">
      <c r="C19" s="293" t="s">
        <v>663</v>
      </c>
      <c r="D19" s="5"/>
      <c r="E19" s="5"/>
      <c r="F19" s="7"/>
      <c r="G19" s="6"/>
      <c r="H19" s="6"/>
      <c r="I19" s="17">
        <v>7.8E-2</v>
      </c>
      <c r="J19" s="20"/>
      <c r="K19" s="6"/>
      <c r="L19" s="6"/>
    </row>
    <row r="20" spans="1:12" ht="17.25" customHeight="1" x14ac:dyDescent="0.45">
      <c r="A20" t="s">
        <v>318</v>
      </c>
      <c r="B20" t="s">
        <v>319</v>
      </c>
      <c r="C20" t="s">
        <v>320</v>
      </c>
      <c r="D20" s="5">
        <v>42104</v>
      </c>
      <c r="E20" s="5" t="s">
        <v>318</v>
      </c>
      <c r="F20" s="7">
        <f>VLOOKUP(A20,'RVMx-Intern'!$F$3:$AG$161,28,0)/1000</f>
        <v>17.346</v>
      </c>
      <c r="G20" s="6">
        <v>11.06096</v>
      </c>
      <c r="H20" s="6">
        <f>VLOOKUP(A20,'RVMx-Intern'!$F$3:$I$161,4,0)</f>
        <v>11.9039</v>
      </c>
      <c r="I20" s="14">
        <f t="shared" ref="I20:I51" si="1">H20/G20-1</f>
        <v>7.6208575024229397E-2</v>
      </c>
      <c r="J20" s="20"/>
      <c r="K20" s="6"/>
      <c r="L20" s="6"/>
    </row>
    <row r="21" spans="1:12" ht="17.25" customHeight="1" x14ac:dyDescent="0.45">
      <c r="A21" t="s">
        <v>305</v>
      </c>
      <c r="B21" t="s">
        <v>306</v>
      </c>
      <c r="C21" t="s">
        <v>307</v>
      </c>
      <c r="D21" s="5">
        <v>42104</v>
      </c>
      <c r="E21" s="5" t="s">
        <v>305</v>
      </c>
      <c r="F21" s="7">
        <f>VLOOKUP(A21,'RVMx-Intern'!$F$3:$AG$161,28,0)/1000</f>
        <v>11.936</v>
      </c>
      <c r="G21" s="6">
        <v>11.08351</v>
      </c>
      <c r="H21" s="6">
        <f>VLOOKUP(A21,'RVMx-Intern'!$F$3:$I$161,4,0)</f>
        <v>11.9175</v>
      </c>
      <c r="I21" s="14">
        <f t="shared" si="1"/>
        <v>7.5246018634890888E-2</v>
      </c>
      <c r="J21" s="20"/>
      <c r="K21" s="6"/>
      <c r="L21" s="6"/>
    </row>
    <row r="22" spans="1:12" ht="17.25" customHeight="1" x14ac:dyDescent="0.45">
      <c r="A22" t="s">
        <v>281</v>
      </c>
      <c r="B22" t="s">
        <v>282</v>
      </c>
      <c r="C22" t="s">
        <v>283</v>
      </c>
      <c r="D22" s="5">
        <v>42013</v>
      </c>
      <c r="E22" s="5" t="s">
        <v>281</v>
      </c>
      <c r="F22" s="7">
        <f>VLOOKUP(A22,'RVMx-Intern'!$F$3:$AG$161,28,0)/1000</f>
        <v>5.8280000000000003</v>
      </c>
      <c r="G22" s="6">
        <v>10</v>
      </c>
      <c r="H22" s="6">
        <f>VLOOKUP(A22,'RVMx-Intern'!$F$3:$I$161,4,0)</f>
        <v>10.742900000000001</v>
      </c>
      <c r="I22" s="14">
        <f t="shared" si="1"/>
        <v>7.4289999999999967E-2</v>
      </c>
      <c r="J22" s="20"/>
      <c r="K22" s="6"/>
      <c r="L22" s="6"/>
    </row>
    <row r="23" spans="1:12" ht="17.25" customHeight="1" x14ac:dyDescent="0.45">
      <c r="A23" t="s">
        <v>335</v>
      </c>
      <c r="B23" t="s">
        <v>336</v>
      </c>
      <c r="C23" t="s">
        <v>337</v>
      </c>
      <c r="D23" s="5">
        <v>36362</v>
      </c>
      <c r="E23" s="5" t="s">
        <v>335</v>
      </c>
      <c r="F23" s="7">
        <f>VLOOKUP(A23,'RVMx-Intern'!$F$3:$AG$161,28,0)/1000</f>
        <v>11.917999999999999</v>
      </c>
      <c r="G23" s="6">
        <v>11.040850000000001</v>
      </c>
      <c r="H23" s="6">
        <f>VLOOKUP(A23,'RVMx-Intern'!$F$3:$I$161,4,0)</f>
        <v>11.678900000000001</v>
      </c>
      <c r="I23" s="14">
        <f t="shared" si="1"/>
        <v>5.7789934651770514E-2</v>
      </c>
      <c r="J23" s="20"/>
      <c r="K23" s="6"/>
      <c r="L23" s="6"/>
    </row>
    <row r="24" spans="1:12" ht="17.25" customHeight="1" x14ac:dyDescent="0.45">
      <c r="A24" t="s">
        <v>295</v>
      </c>
      <c r="B24" t="s">
        <v>296</v>
      </c>
      <c r="C24" t="s">
        <v>297</v>
      </c>
      <c r="D24" s="5">
        <v>31890</v>
      </c>
      <c r="E24" s="5" t="s">
        <v>295</v>
      </c>
      <c r="F24" s="7">
        <f>VLOOKUP(A24,'RVMx-Intern'!$F$3:$AG$161,28,0)/1000</f>
        <v>36.557000000000002</v>
      </c>
      <c r="G24" s="6">
        <v>39.963149999999999</v>
      </c>
      <c r="H24" s="6">
        <f>VLOOKUP(A24,'RVMx-Intern'!$F$3:$I$161,4,0)</f>
        <v>42.247</v>
      </c>
      <c r="I24" s="14">
        <f t="shared" si="1"/>
        <v>5.7148898422672012E-2</v>
      </c>
      <c r="J24" s="20"/>
      <c r="K24" s="6"/>
      <c r="L24" s="6"/>
    </row>
    <row r="25" spans="1:12" ht="17.25" customHeight="1" x14ac:dyDescent="0.45">
      <c r="A25" t="s">
        <v>532</v>
      </c>
      <c r="B25" t="s">
        <v>533</v>
      </c>
      <c r="C25" t="s">
        <v>534</v>
      </c>
      <c r="D25" s="5">
        <v>34457</v>
      </c>
      <c r="E25" s="5" t="s">
        <v>532</v>
      </c>
      <c r="F25" s="7">
        <f>VLOOKUP(A25,'RVMx-Intern'!$F$3:$AG$161,28,0)/1000</f>
        <v>11.259</v>
      </c>
      <c r="G25" s="6">
        <v>19.05612</v>
      </c>
      <c r="H25" s="6">
        <f>VLOOKUP(A25,'RVMx-Intern'!$F$3:$I$161,4,0)</f>
        <v>19.9937</v>
      </c>
      <c r="I25" s="14">
        <f t="shared" si="1"/>
        <v>4.9200991597450061E-2</v>
      </c>
      <c r="J25" s="20"/>
      <c r="K25" s="6"/>
      <c r="L25" s="6"/>
    </row>
    <row r="26" spans="1:12" ht="17.25" customHeight="1" x14ac:dyDescent="0.45">
      <c r="A26" t="s">
        <v>298</v>
      </c>
      <c r="B26" t="s">
        <v>299</v>
      </c>
      <c r="C26" t="s">
        <v>300</v>
      </c>
      <c r="D26" s="5">
        <v>34457</v>
      </c>
      <c r="E26" s="5" t="s">
        <v>298</v>
      </c>
      <c r="F26" s="7">
        <f>VLOOKUP(A26,'RVMx-Intern'!$F$3:$AG$161,28,0)/1000</f>
        <v>62.017000000000003</v>
      </c>
      <c r="G26" s="6">
        <v>16.22636</v>
      </c>
      <c r="H26" s="6">
        <f>VLOOKUP(A26,'RVMx-Intern'!$F$3:$I$161,4,0)</f>
        <v>17.007400000000001</v>
      </c>
      <c r="I26" s="14">
        <f t="shared" si="1"/>
        <v>4.8134023896918343E-2</v>
      </c>
      <c r="J26" s="20"/>
      <c r="K26" s="6"/>
      <c r="L26" s="6"/>
    </row>
    <row r="27" spans="1:12" ht="17.25" customHeight="1" x14ac:dyDescent="0.45">
      <c r="A27" t="s">
        <v>459</v>
      </c>
      <c r="B27" t="s">
        <v>460</v>
      </c>
      <c r="C27" t="s">
        <v>461</v>
      </c>
      <c r="D27" s="5">
        <v>36363</v>
      </c>
      <c r="E27" s="5" t="s">
        <v>459</v>
      </c>
      <c r="F27" s="7">
        <f>VLOOKUP(A27,'RVMx-Intern'!$F$3:$AG$161,28,0)/1000</f>
        <v>9.61</v>
      </c>
      <c r="G27" s="6">
        <v>7.6242000000000001</v>
      </c>
      <c r="H27" s="6">
        <f>VLOOKUP(A27,'RVMx-Intern'!$F$3:$I$161,4,0)</f>
        <v>7.8639000000000001</v>
      </c>
      <c r="I27" s="14">
        <f t="shared" si="1"/>
        <v>3.143936413000703E-2</v>
      </c>
      <c r="J27" s="20"/>
      <c r="K27" s="6"/>
      <c r="L27" s="6"/>
    </row>
    <row r="28" spans="1:12" ht="17.25" customHeight="1" x14ac:dyDescent="0.45">
      <c r="A28" t="s">
        <v>329</v>
      </c>
      <c r="B28" t="s">
        <v>330</v>
      </c>
      <c r="C28" t="s">
        <v>331</v>
      </c>
      <c r="D28" s="5">
        <v>41004</v>
      </c>
      <c r="E28" s="5" t="s">
        <v>329</v>
      </c>
      <c r="F28" s="7">
        <f>VLOOKUP(A28,'RVMx-Intern'!$F$3:$AG$161,28,0)/1000</f>
        <v>112.146</v>
      </c>
      <c r="G28" s="6">
        <v>113.02</v>
      </c>
      <c r="H28" s="6">
        <f>VLOOKUP(A28,'RVMx-Intern'!$F$3:$I$161,4,0)</f>
        <v>116.1895</v>
      </c>
      <c r="I28" s="14">
        <f t="shared" si="1"/>
        <v>2.8043709078039214E-2</v>
      </c>
      <c r="J28" s="20"/>
      <c r="K28" s="6"/>
      <c r="L28" s="6"/>
    </row>
    <row r="29" spans="1:12" ht="17.25" customHeight="1" x14ac:dyDescent="0.45">
      <c r="A29" t="s">
        <v>314</v>
      </c>
      <c r="B29" t="s">
        <v>315</v>
      </c>
      <c r="C29" t="s">
        <v>316</v>
      </c>
      <c r="D29" s="5">
        <v>38278</v>
      </c>
      <c r="E29" s="5" t="s">
        <v>314</v>
      </c>
      <c r="F29" s="7">
        <f>VLOOKUP(A29,'RVMx-Intern'!$F$3:$AG$161,28,0)/1000</f>
        <v>13.029</v>
      </c>
      <c r="G29" s="6">
        <v>7.8884999999999996</v>
      </c>
      <c r="H29" s="6">
        <f>VLOOKUP(A29,'RVMx-Intern'!$F$3:$I$161,4,0)</f>
        <v>8.0902999999999992</v>
      </c>
      <c r="I29" s="14">
        <f t="shared" si="1"/>
        <v>2.5581542752107334E-2</v>
      </c>
      <c r="J29" s="20"/>
      <c r="K29" s="6"/>
      <c r="L29" s="6"/>
    </row>
    <row r="30" spans="1:12" ht="17.25" customHeight="1" x14ac:dyDescent="0.45">
      <c r="A30" t="s">
        <v>393</v>
      </c>
      <c r="B30" t="s">
        <v>394</v>
      </c>
      <c r="C30" t="s">
        <v>395</v>
      </c>
      <c r="D30" s="5">
        <v>38040</v>
      </c>
      <c r="E30" s="5" t="s">
        <v>393</v>
      </c>
      <c r="F30" s="7">
        <f>VLOOKUP(A30,'RVMx-Intern'!$F$3:$AG$161,28,0)/1000</f>
        <v>463.18099999999998</v>
      </c>
      <c r="G30" s="6">
        <v>1773.481</v>
      </c>
      <c r="H30" s="6">
        <f>VLOOKUP(A30,'RVMx-Intern'!$F$3:$I$161,4,0)</f>
        <v>1810.1156000000001</v>
      </c>
      <c r="I30" s="14">
        <f t="shared" si="1"/>
        <v>2.0656888909438509E-2</v>
      </c>
      <c r="J30" s="20"/>
      <c r="K30" s="6"/>
      <c r="L30" s="6"/>
    </row>
    <row r="31" spans="1:12" ht="17.25" customHeight="1" x14ac:dyDescent="0.45">
      <c r="A31" t="s">
        <v>414</v>
      </c>
      <c r="B31" t="s">
        <v>415</v>
      </c>
      <c r="C31" t="s">
        <v>416</v>
      </c>
      <c r="D31" s="5">
        <v>41746</v>
      </c>
      <c r="E31" s="5" t="s">
        <v>414</v>
      </c>
      <c r="F31" s="7">
        <f>VLOOKUP(A31,'RVMx-Intern'!$F$3:$AG$161,28,0)/1000</f>
        <v>14.388</v>
      </c>
      <c r="G31" s="6">
        <v>102.71</v>
      </c>
      <c r="H31" s="6">
        <f>VLOOKUP(A31,'RVMx-Intern'!$F$3:$I$161,4,0)</f>
        <v>104.7298</v>
      </c>
      <c r="I31" s="14">
        <f t="shared" si="1"/>
        <v>1.9665076428780015E-2</v>
      </c>
      <c r="J31" s="20"/>
      <c r="K31" s="6"/>
      <c r="L31" s="6"/>
    </row>
    <row r="32" spans="1:12" ht="17.25" customHeight="1" x14ac:dyDescent="0.45">
      <c r="A32" t="s">
        <v>402</v>
      </c>
      <c r="B32" t="s">
        <v>403</v>
      </c>
      <c r="C32" t="s">
        <v>404</v>
      </c>
      <c r="D32" s="5">
        <v>37340</v>
      </c>
      <c r="E32" s="5" t="s">
        <v>402</v>
      </c>
      <c r="F32" s="7">
        <f>VLOOKUP(A32,'RVMx-Intern'!$F$3:$AG$161,28,0)/1000</f>
        <v>343.89</v>
      </c>
      <c r="G32" s="6">
        <v>12.68939</v>
      </c>
      <c r="H32" s="6">
        <f>VLOOKUP(A32,'RVMx-Intern'!$F$3:$I$161,4,0)</f>
        <v>12.9358</v>
      </c>
      <c r="I32" s="14">
        <f t="shared" si="1"/>
        <v>1.9418585132934041E-2</v>
      </c>
      <c r="J32" s="20"/>
      <c r="K32" s="6"/>
      <c r="L32" s="6"/>
    </row>
    <row r="33" spans="1:12" ht="17.25" customHeight="1" x14ac:dyDescent="0.45">
      <c r="A33" t="s">
        <v>361</v>
      </c>
      <c r="B33" t="s">
        <v>362</v>
      </c>
      <c r="C33" t="s">
        <v>363</v>
      </c>
      <c r="D33" s="5">
        <v>37267</v>
      </c>
      <c r="E33" s="5" t="s">
        <v>361</v>
      </c>
      <c r="F33" s="7">
        <f>VLOOKUP(A33,'RVMx-Intern'!$F$3:$AG$161,28,0)/1000</f>
        <v>80.808000000000007</v>
      </c>
      <c r="G33" s="6">
        <v>6.9986199999999998</v>
      </c>
      <c r="H33" s="6">
        <f>VLOOKUP(A33,'RVMx-Intern'!$F$3:$I$161,4,0)</f>
        <v>7.1228999999999996</v>
      </c>
      <c r="I33" s="14">
        <f t="shared" si="1"/>
        <v>1.7757786535059772E-2</v>
      </c>
      <c r="J33" s="20"/>
      <c r="K33" s="6"/>
      <c r="L33" s="6"/>
    </row>
    <row r="34" spans="1:12" ht="17.25" customHeight="1" x14ac:dyDescent="0.45">
      <c r="A34" t="s">
        <v>479</v>
      </c>
      <c r="B34" t="s">
        <v>480</v>
      </c>
      <c r="C34" t="s">
        <v>481</v>
      </c>
      <c r="D34" s="5">
        <v>42269</v>
      </c>
      <c r="E34" s="5" t="s">
        <v>479</v>
      </c>
      <c r="F34" s="7">
        <f>VLOOKUP(A34,'RVMx-Intern'!$F$3:$AG$161,28,0)/1000</f>
        <v>878.66800000000001</v>
      </c>
      <c r="G34" s="6">
        <v>9.9926600000000008</v>
      </c>
      <c r="H34" s="6">
        <f>VLOOKUP(A34,'RVMx-Intern'!$F$3:$I$161,4,0)</f>
        <v>10.162599999999999</v>
      </c>
      <c r="I34" s="14">
        <f t="shared" si="1"/>
        <v>1.7006482758344488E-2</v>
      </c>
      <c r="J34" s="20"/>
      <c r="K34" s="6"/>
      <c r="L34" s="6"/>
    </row>
    <row r="35" spans="1:12" ht="17.25" customHeight="1" x14ac:dyDescent="0.45">
      <c r="A35" t="s">
        <v>442</v>
      </c>
      <c r="B35" t="s">
        <v>443</v>
      </c>
      <c r="C35" t="s">
        <v>444</v>
      </c>
      <c r="D35" s="5">
        <v>41740</v>
      </c>
      <c r="E35" s="5" t="s">
        <v>442</v>
      </c>
      <c r="F35" s="7">
        <f>VLOOKUP(A35,'RVMx-Intern'!$F$3:$AG$161,28,0)/1000</f>
        <v>70.209000000000003</v>
      </c>
      <c r="G35" s="6">
        <v>101.92959999999999</v>
      </c>
      <c r="H35" s="6">
        <f>VLOOKUP(A35,'RVMx-Intern'!$F$3:$I$161,4,0)</f>
        <v>103.5013</v>
      </c>
      <c r="I35" s="14">
        <f t="shared" si="1"/>
        <v>1.5419465984365832E-2</v>
      </c>
      <c r="J35" s="20"/>
      <c r="K35" s="6"/>
      <c r="L35" s="6"/>
    </row>
    <row r="36" spans="1:12" ht="17.25" customHeight="1" x14ac:dyDescent="0.45">
      <c r="A36" t="s">
        <v>389</v>
      </c>
      <c r="B36" t="s">
        <v>390</v>
      </c>
      <c r="C36" t="s">
        <v>391</v>
      </c>
      <c r="D36" s="5">
        <v>42384</v>
      </c>
      <c r="E36" s="5" t="s">
        <v>389</v>
      </c>
      <c r="F36" s="7">
        <f>VLOOKUP(A36,'RVMx-Intern'!$F$3:$AG$161,28,0)/1000</f>
        <v>78.301000000000002</v>
      </c>
      <c r="G36" s="6">
        <v>17.18937</v>
      </c>
      <c r="H36" s="6">
        <f>VLOOKUP(A36,'RVMx-Intern'!$F$3:$I$161,4,0)</f>
        <v>17.439</v>
      </c>
      <c r="I36" s="14">
        <f t="shared" si="1"/>
        <v>1.4522347241347378E-2</v>
      </c>
      <c r="J36" s="20"/>
      <c r="K36" s="6"/>
      <c r="L36" s="6"/>
    </row>
    <row r="37" spans="1:12" ht="17.25" customHeight="1" x14ac:dyDescent="0.45">
      <c r="A37" t="s">
        <v>309</v>
      </c>
      <c r="B37" t="s">
        <v>310</v>
      </c>
      <c r="C37" t="s">
        <v>311</v>
      </c>
      <c r="D37" s="5">
        <v>41453</v>
      </c>
      <c r="E37" s="5" t="s">
        <v>309</v>
      </c>
      <c r="F37" s="7">
        <f>VLOOKUP(A37,'RVMx-Intern'!$F$3:$AG$161,28,0)/1000</f>
        <v>20.442</v>
      </c>
      <c r="G37" s="6">
        <v>10.73856</v>
      </c>
      <c r="H37" s="6">
        <f>VLOOKUP(A37,'RVMx-Intern'!$F$3:$I$161,4,0)</f>
        <v>10.863</v>
      </c>
      <c r="I37" s="14">
        <f t="shared" si="1"/>
        <v>1.1588145896656465E-2</v>
      </c>
      <c r="J37" s="20"/>
      <c r="K37" s="6"/>
      <c r="L37" s="6"/>
    </row>
    <row r="38" spans="1:12" ht="17.25" customHeight="1" x14ac:dyDescent="0.45">
      <c r="A38" t="s">
        <v>396</v>
      </c>
      <c r="B38" t="s">
        <v>397</v>
      </c>
      <c r="C38" t="s">
        <v>398</v>
      </c>
      <c r="D38" s="5">
        <v>34394</v>
      </c>
      <c r="E38" s="5" t="s">
        <v>396</v>
      </c>
      <c r="F38" s="7">
        <f>VLOOKUP(A38,'RVMx-Intern'!$F$3:$AG$161,28,0)/1000</f>
        <v>270.47399999999999</v>
      </c>
      <c r="G38" s="6">
        <v>1952.7270000000001</v>
      </c>
      <c r="H38" s="6">
        <f>VLOOKUP(A38,'RVMx-Intern'!$F$3:$I$161,4,0)</f>
        <v>1974.7886000000001</v>
      </c>
      <c r="I38" s="14">
        <f t="shared" si="1"/>
        <v>1.1297841428935085E-2</v>
      </c>
      <c r="J38" s="20"/>
      <c r="K38" s="6"/>
      <c r="L38" s="6"/>
    </row>
    <row r="39" spans="1:12" ht="17.25" customHeight="1" x14ac:dyDescent="0.45">
      <c r="A39" t="s">
        <v>287</v>
      </c>
      <c r="B39" t="s">
        <v>288</v>
      </c>
      <c r="C39" t="s">
        <v>289</v>
      </c>
      <c r="D39" s="5">
        <v>35646</v>
      </c>
      <c r="E39" s="5" t="s">
        <v>287</v>
      </c>
      <c r="F39" s="7">
        <f>VLOOKUP(A39,'RVMx-Intern'!$F$3:$AG$161,28,0)/1000</f>
        <v>12.090999999999999</v>
      </c>
      <c r="G39" s="6">
        <v>11.611800000000001</v>
      </c>
      <c r="H39" s="6">
        <f>VLOOKUP(A39,'RVMx-Intern'!$F$3:$I$161,4,0)</f>
        <v>11.665900000000001</v>
      </c>
      <c r="I39" s="14">
        <f t="shared" si="1"/>
        <v>4.6590537212145566E-3</v>
      </c>
      <c r="J39" s="20"/>
      <c r="K39" s="6"/>
      <c r="L39" s="6"/>
    </row>
    <row r="40" spans="1:12" ht="17.25" customHeight="1" x14ac:dyDescent="0.45">
      <c r="A40" t="s">
        <v>351</v>
      </c>
      <c r="B40" t="s">
        <v>352</v>
      </c>
      <c r="C40" t="s">
        <v>353</v>
      </c>
      <c r="D40" s="5">
        <v>41996</v>
      </c>
      <c r="E40" s="5" t="s">
        <v>351</v>
      </c>
      <c r="F40" s="7">
        <f>VLOOKUP(A40,'RVMx-Intern'!$F$3:$AG$161,28,0)/1000</f>
        <v>203.96600000000001</v>
      </c>
      <c r="G40" s="6">
        <v>127.83</v>
      </c>
      <c r="H40" s="6">
        <f>VLOOKUP(A40,'RVMx-Intern'!$F$3:$I$161,4,0)</f>
        <v>128.3432</v>
      </c>
      <c r="I40" s="14">
        <f t="shared" si="1"/>
        <v>4.0147070327778422E-3</v>
      </c>
      <c r="J40" s="20"/>
      <c r="K40" s="6"/>
      <c r="L40" s="6"/>
    </row>
    <row r="41" spans="1:12" ht="17.25" customHeight="1" x14ac:dyDescent="0.45">
      <c r="A41" t="s">
        <v>483</v>
      </c>
      <c r="B41" t="s">
        <v>484</v>
      </c>
      <c r="C41" t="s">
        <v>485</v>
      </c>
      <c r="D41" s="5">
        <v>36620</v>
      </c>
      <c r="E41" s="5" t="s">
        <v>483</v>
      </c>
      <c r="F41" s="7">
        <f>VLOOKUP(A41,'RVMx-Intern'!$F$3:$AG$161,28,0)/1000</f>
        <v>201.029</v>
      </c>
      <c r="G41" s="6">
        <v>5.8707200000000004</v>
      </c>
      <c r="H41" s="6">
        <f>VLOOKUP(A41,'RVMx-Intern'!$F$3:$I$161,4,0)</f>
        <v>5.883</v>
      </c>
      <c r="I41" s="14">
        <f t="shared" si="1"/>
        <v>2.0917366183363928E-3</v>
      </c>
      <c r="J41" s="20"/>
      <c r="K41" s="6"/>
      <c r="L41" s="6"/>
    </row>
    <row r="42" spans="1:12" ht="17.25" customHeight="1" x14ac:dyDescent="0.45">
      <c r="A42" t="s">
        <v>399</v>
      </c>
      <c r="B42" t="s">
        <v>400</v>
      </c>
      <c r="C42" s="294" t="s">
        <v>401</v>
      </c>
      <c r="D42" s="5">
        <v>40431</v>
      </c>
      <c r="E42" s="5" t="s">
        <v>399</v>
      </c>
      <c r="F42" s="7">
        <f>VLOOKUP(A42,'RVMx-Intern'!$F$3:$AG$161,28,0)/1000</f>
        <v>547.09</v>
      </c>
      <c r="G42" s="6">
        <v>122.53</v>
      </c>
      <c r="H42" s="6">
        <f>VLOOKUP(A42,'RVMx-Intern'!$F$3:$I$161,4,0)</f>
        <v>122.5081</v>
      </c>
      <c r="I42" s="14">
        <f t="shared" si="1"/>
        <v>-1.7873173916593821E-4</v>
      </c>
      <c r="J42" s="20"/>
      <c r="K42" s="6"/>
      <c r="L42" s="6"/>
    </row>
    <row r="43" spans="1:12" ht="17.25" customHeight="1" x14ac:dyDescent="0.45">
      <c r="A43" t="s">
        <v>421</v>
      </c>
      <c r="B43" t="s">
        <v>422</v>
      </c>
      <c r="C43" t="s">
        <v>423</v>
      </c>
      <c r="D43" s="5">
        <v>34394</v>
      </c>
      <c r="E43" s="5" t="s">
        <v>421</v>
      </c>
      <c r="F43" s="7">
        <f>VLOOKUP(A43,'RVMx-Intern'!$F$3:$AG$161,28,0)/1000</f>
        <v>31.45</v>
      </c>
      <c r="G43" s="6">
        <v>11.991300000000001</v>
      </c>
      <c r="H43" s="6">
        <f>VLOOKUP(A43,'RVMx-Intern'!$F$3:$I$161,4,0)</f>
        <v>11.988300000000001</v>
      </c>
      <c r="I43" s="14">
        <f t="shared" si="1"/>
        <v>-2.5018138150156854E-4</v>
      </c>
      <c r="J43" s="20"/>
      <c r="K43" s="6"/>
      <c r="L43" s="6"/>
    </row>
    <row r="44" spans="1:12" ht="17.25" customHeight="1" x14ac:dyDescent="0.45">
      <c r="A44" t="s">
        <v>332</v>
      </c>
      <c r="B44" t="s">
        <v>333</v>
      </c>
      <c r="C44" t="s">
        <v>334</v>
      </c>
      <c r="D44" s="5">
        <v>42020</v>
      </c>
      <c r="E44" s="5" t="s">
        <v>332</v>
      </c>
      <c r="F44" s="7">
        <f>VLOOKUP(A44,'RVMx-Intern'!$F$3:$AG$161,28,0)/1000</f>
        <v>0</v>
      </c>
      <c r="G44" s="6">
        <v>9.2434940000000001</v>
      </c>
      <c r="H44" s="6">
        <f>VLOOKUP(A44,'RVMx-Intern'!$F$3:$I$161,4,0)</f>
        <v>9.2178000000000004</v>
      </c>
      <c r="I44" s="14">
        <f t="shared" si="1"/>
        <v>-2.7796848248075046E-3</v>
      </c>
      <c r="J44" s="20"/>
      <c r="K44" s="6"/>
      <c r="L44" s="6"/>
    </row>
    <row r="45" spans="1:12" ht="17.25" customHeight="1" x14ac:dyDescent="0.45">
      <c r="A45" t="s">
        <v>431</v>
      </c>
      <c r="B45" t="s">
        <v>432</v>
      </c>
      <c r="C45" t="s">
        <v>433</v>
      </c>
      <c r="D45" s="5">
        <v>35870</v>
      </c>
      <c r="E45" s="5" t="s">
        <v>431</v>
      </c>
      <c r="F45" s="7">
        <f>VLOOKUP(A45,'RVMx-Intern'!$F$3:$AG$161,28,0)/1000</f>
        <v>55.326000000000001</v>
      </c>
      <c r="G45" s="6">
        <v>10.963699999999999</v>
      </c>
      <c r="H45" s="6">
        <f>VLOOKUP(A45,'RVMx-Intern'!$F$3:$I$161,4,0)</f>
        <v>10.930400000000001</v>
      </c>
      <c r="I45" s="14">
        <f t="shared" si="1"/>
        <v>-3.0372958034239339E-3</v>
      </c>
      <c r="J45" s="20"/>
      <c r="K45" s="6"/>
      <c r="L45" s="6"/>
    </row>
    <row r="46" spans="1:12" ht="17.25" customHeight="1" x14ac:dyDescent="0.45">
      <c r="A46" t="s">
        <v>358</v>
      </c>
      <c r="B46" t="s">
        <v>359</v>
      </c>
      <c r="C46" t="s">
        <v>360</v>
      </c>
      <c r="D46" s="5">
        <v>42020</v>
      </c>
      <c r="E46" s="5" t="s">
        <v>358</v>
      </c>
      <c r="F46" s="7">
        <f>VLOOKUP(A46,'RVMx-Intern'!$F$3:$AG$161,28,0)/1000</f>
        <v>1.137</v>
      </c>
      <c r="G46" s="6">
        <v>9.3023229999999995</v>
      </c>
      <c r="H46" s="6">
        <f>VLOOKUP(A46,'RVMx-Intern'!$F$3:$I$161,4,0)</f>
        <v>9.2704000000000004</v>
      </c>
      <c r="I46" s="14">
        <f t="shared" si="1"/>
        <v>-3.431723452303137E-3</v>
      </c>
      <c r="J46" s="20"/>
      <c r="K46" s="6"/>
      <c r="L46" s="6"/>
    </row>
    <row r="47" spans="1:12" ht="17.25" customHeight="1" x14ac:dyDescent="0.45">
      <c r="A47" t="s">
        <v>436</v>
      </c>
      <c r="B47" t="s">
        <v>437</v>
      </c>
      <c r="C47" s="294" t="s">
        <v>438</v>
      </c>
      <c r="D47" s="5">
        <v>41025</v>
      </c>
      <c r="E47" s="5" t="s">
        <v>436</v>
      </c>
      <c r="F47" s="7">
        <f>VLOOKUP(A47,'RVMx-Intern'!$F$3:$AG$161,28,0)/1000</f>
        <v>45.34</v>
      </c>
      <c r="G47" s="6">
        <v>121.69</v>
      </c>
      <c r="H47" s="6">
        <f>VLOOKUP(A47,'RVMx-Intern'!$F$3:$I$161,4,0)</f>
        <v>120.965</v>
      </c>
      <c r="I47" s="14">
        <f t="shared" si="1"/>
        <v>-5.9577615251868998E-3</v>
      </c>
      <c r="J47" s="20"/>
      <c r="K47" s="6"/>
      <c r="L47" s="6"/>
    </row>
    <row r="48" spans="1:12" ht="17.25" customHeight="1" x14ac:dyDescent="0.45">
      <c r="A48" t="s">
        <v>339</v>
      </c>
      <c r="B48" t="s">
        <v>340</v>
      </c>
      <c r="C48" t="s">
        <v>341</v>
      </c>
      <c r="D48" s="5"/>
      <c r="E48" s="5" t="s">
        <v>339</v>
      </c>
      <c r="F48" s="7">
        <f>VLOOKUP(A48,'RVMx-Intern'!$F$3:$AG$161,28,0)/1000</f>
        <v>3.8969999999999998</v>
      </c>
      <c r="G48" s="6">
        <v>9.42</v>
      </c>
      <c r="H48" s="6">
        <f>VLOOKUP(A48,'RVMx-Intern'!$F$3:$I$161,4,0)</f>
        <v>9.3625000000000007</v>
      </c>
      <c r="I48" s="14">
        <f t="shared" si="1"/>
        <v>-6.1040339702759239E-3</v>
      </c>
      <c r="J48" s="20"/>
      <c r="K48" s="6"/>
      <c r="L48" s="6"/>
    </row>
    <row r="49" spans="1:12" ht="17.25" customHeight="1" x14ac:dyDescent="0.45">
      <c r="A49" t="s">
        <v>450</v>
      </c>
      <c r="B49" t="s">
        <v>451</v>
      </c>
      <c r="C49" t="s">
        <v>452</v>
      </c>
      <c r="D49" s="5">
        <v>37208</v>
      </c>
      <c r="E49" s="5" t="s">
        <v>450</v>
      </c>
      <c r="F49" s="7">
        <f>VLOOKUP(A49,'RVMx-Intern'!$F$3:$AG$161,28,0)/1000</f>
        <v>199.566</v>
      </c>
      <c r="G49" s="6">
        <v>9.3602299999999996</v>
      </c>
      <c r="H49" s="6">
        <f>VLOOKUP(A49,'RVMx-Intern'!$F$3:$I$161,4,0)</f>
        <v>9.3016000000000005</v>
      </c>
      <c r="I49" s="14">
        <f t="shared" si="1"/>
        <v>-6.2637349723243529E-3</v>
      </c>
      <c r="J49" s="20"/>
      <c r="K49" s="6"/>
      <c r="L49" s="6"/>
    </row>
    <row r="50" spans="1:12" ht="17.25" customHeight="1" x14ac:dyDescent="0.45">
      <c r="A50" t="s">
        <v>540</v>
      </c>
      <c r="B50" t="s">
        <v>541</v>
      </c>
      <c r="C50" s="294" t="s">
        <v>542</v>
      </c>
      <c r="D50" s="5">
        <v>40421</v>
      </c>
      <c r="E50" s="5" t="s">
        <v>540</v>
      </c>
      <c r="F50" s="7">
        <f>VLOOKUP(A50,'RVMx-Intern'!$F$3:$AG$161,28,0)/1000</f>
        <v>3638.5709999999999</v>
      </c>
      <c r="G50" s="6">
        <v>115.47</v>
      </c>
      <c r="H50" s="6">
        <f>VLOOKUP(A50,'RVMx-Intern'!$F$3:$I$161,4,0)</f>
        <v>114.3432</v>
      </c>
      <c r="I50" s="14">
        <f t="shared" si="1"/>
        <v>-9.7583787996882165E-3</v>
      </c>
      <c r="J50" s="20"/>
      <c r="K50" s="6"/>
      <c r="L50" s="6"/>
    </row>
    <row r="51" spans="1:12" ht="17.25" customHeight="1" x14ac:dyDescent="0.45">
      <c r="A51" t="s">
        <v>528</v>
      </c>
      <c r="B51" t="s">
        <v>529</v>
      </c>
      <c r="C51" t="s">
        <v>530</v>
      </c>
      <c r="D51" s="5">
        <v>35619</v>
      </c>
      <c r="E51" s="5" t="s">
        <v>528</v>
      </c>
      <c r="F51" s="7">
        <f>VLOOKUP(A51,'RVMx-Intern'!$F$3:$AG$161,28,0)/1000</f>
        <v>10.242000000000001</v>
      </c>
      <c r="G51" s="6">
        <v>10.610189999999999</v>
      </c>
      <c r="H51" s="6">
        <f>VLOOKUP(A51,'RVMx-Intern'!$F$3:$I$161,4,0)</f>
        <v>10.506500000000001</v>
      </c>
      <c r="I51" s="14">
        <f t="shared" si="1"/>
        <v>-9.772680790824495E-3</v>
      </c>
      <c r="J51" s="20"/>
      <c r="K51" s="6"/>
      <c r="L51" s="6"/>
    </row>
    <row r="52" spans="1:12" ht="17.25" customHeight="1" x14ac:dyDescent="0.45">
      <c r="A52" t="s">
        <v>342</v>
      </c>
      <c r="B52" t="s">
        <v>343</v>
      </c>
      <c r="C52" t="s">
        <v>344</v>
      </c>
      <c r="D52" s="5">
        <v>42020</v>
      </c>
      <c r="E52" s="5" t="s">
        <v>342</v>
      </c>
      <c r="F52" s="7">
        <f>VLOOKUP(A52,'RVMx-Intern'!$F$3:$AG$161,28,0)/1000</f>
        <v>11.957000000000001</v>
      </c>
      <c r="G52" s="6">
        <v>9.2252779999999994</v>
      </c>
      <c r="H52" s="6">
        <f>VLOOKUP(A52,'RVMx-Intern'!$F$3:$I$161,4,0)</f>
        <v>9.1319999999999997</v>
      </c>
      <c r="I52" s="14">
        <f t="shared" ref="I52:I83" si="2">H52/G52-1</f>
        <v>-1.0111131610342827E-2</v>
      </c>
      <c r="J52" s="20"/>
      <c r="K52" s="6"/>
      <c r="L52" s="6"/>
    </row>
    <row r="53" spans="1:12" ht="17.25" customHeight="1" x14ac:dyDescent="0.45">
      <c r="A53" t="s">
        <v>383</v>
      </c>
      <c r="B53" t="s">
        <v>384</v>
      </c>
      <c r="C53" t="s">
        <v>385</v>
      </c>
      <c r="D53" s="5">
        <v>42020</v>
      </c>
      <c r="E53" s="5" t="s">
        <v>383</v>
      </c>
      <c r="F53" s="7">
        <f>VLOOKUP(A53,'RVMx-Intern'!$F$3:$AG$161,28,0)/1000</f>
        <v>34.536999999999999</v>
      </c>
      <c r="G53" s="6">
        <v>9.2835520000000002</v>
      </c>
      <c r="H53" s="6">
        <f>VLOOKUP(A53,'RVMx-Intern'!$F$3:$I$161,4,0)</f>
        <v>9.1834000000000007</v>
      </c>
      <c r="I53" s="14">
        <f t="shared" si="2"/>
        <v>-1.0788112136389083E-2</v>
      </c>
      <c r="J53" s="20"/>
      <c r="K53" s="6"/>
      <c r="L53" s="6"/>
    </row>
    <row r="54" spans="1:12" ht="17.25" customHeight="1" x14ac:dyDescent="0.45">
      <c r="A54" t="s">
        <v>345</v>
      </c>
      <c r="B54" t="s">
        <v>346</v>
      </c>
      <c r="C54" t="s">
        <v>347</v>
      </c>
      <c r="D54" s="5">
        <v>36859</v>
      </c>
      <c r="E54" s="5" t="s">
        <v>345</v>
      </c>
      <c r="F54" s="7">
        <f>VLOOKUP(A54,'RVMx-Intern'!$F$3:$AG$161,28,0)/1000</f>
        <v>16.823</v>
      </c>
      <c r="G54" s="6">
        <v>8.5838599999999996</v>
      </c>
      <c r="H54" s="6">
        <f>VLOOKUP(A54,'RVMx-Intern'!$F$3:$I$161,4,0)</f>
        <v>8.4841999999999995</v>
      </c>
      <c r="I54" s="14">
        <f t="shared" si="2"/>
        <v>-1.1610161395922081E-2</v>
      </c>
      <c r="J54" s="20"/>
      <c r="K54" s="6"/>
      <c r="L54" s="6"/>
    </row>
    <row r="55" spans="1:12" ht="17.25" customHeight="1" x14ac:dyDescent="0.45">
      <c r="A55" t="s">
        <v>417</v>
      </c>
      <c r="B55" t="s">
        <v>418</v>
      </c>
      <c r="C55" t="s">
        <v>419</v>
      </c>
      <c r="D55" s="5">
        <v>42018</v>
      </c>
      <c r="E55" s="5" t="s">
        <v>417</v>
      </c>
      <c r="F55" s="7">
        <f>VLOOKUP(A55,'RVMx-Intern'!$F$3:$AG$161,28,0)/1000</f>
        <v>12.574999999999999</v>
      </c>
      <c r="G55" s="6">
        <v>9.6</v>
      </c>
      <c r="H55" s="6">
        <f>VLOOKUP(A55,'RVMx-Intern'!$F$3:$I$161,4,0)</f>
        <v>9.4835999999999991</v>
      </c>
      <c r="I55" s="14">
        <f t="shared" si="2"/>
        <v>-1.2125000000000052E-2</v>
      </c>
      <c r="J55" s="20"/>
      <c r="K55" s="6"/>
      <c r="L55" s="6"/>
    </row>
    <row r="56" spans="1:12" ht="17.25" customHeight="1" x14ac:dyDescent="0.45">
      <c r="A56" t="s">
        <v>515</v>
      </c>
      <c r="B56" t="s">
        <v>516</v>
      </c>
      <c r="C56" t="s">
        <v>517</v>
      </c>
      <c r="D56" s="5">
        <v>36360</v>
      </c>
      <c r="E56" s="5" t="s">
        <v>515</v>
      </c>
      <c r="F56" s="7">
        <f>VLOOKUP(A56,'RVMx-Intern'!$F$3:$AG$161,28,0)/1000</f>
        <v>63.832999999999998</v>
      </c>
      <c r="G56" s="6">
        <v>7.7530999999999999</v>
      </c>
      <c r="H56" s="6">
        <f>VLOOKUP(A56,'RVMx-Intern'!$F$3:$I$161,4,0)</f>
        <v>7.6525999999999996</v>
      </c>
      <c r="I56" s="14">
        <f t="shared" si="2"/>
        <v>-1.2962556912718859E-2</v>
      </c>
      <c r="J56" s="20"/>
      <c r="K56" s="6"/>
      <c r="L56" s="6">
        <v>116.5835</v>
      </c>
    </row>
    <row r="57" spans="1:12" ht="17.25" customHeight="1" x14ac:dyDescent="0.45">
      <c r="A57" t="s">
        <v>453</v>
      </c>
      <c r="B57" t="s">
        <v>454</v>
      </c>
      <c r="C57" t="s">
        <v>455</v>
      </c>
      <c r="D57" s="5">
        <v>35536</v>
      </c>
      <c r="E57" s="5" t="s">
        <v>453</v>
      </c>
      <c r="F57" s="7">
        <f>VLOOKUP(A57,'RVMx-Intern'!$F$3:$AG$161,28,0)/1000</f>
        <v>74.174000000000007</v>
      </c>
      <c r="G57" s="6">
        <v>10.5397</v>
      </c>
      <c r="H57" s="6">
        <f>VLOOKUP(A57,'RVMx-Intern'!$F$3:$I$161,4,0)</f>
        <v>10.394299999999999</v>
      </c>
      <c r="I57" s="14">
        <f t="shared" si="2"/>
        <v>-1.3795459073787764E-2</v>
      </c>
      <c r="J57" s="20"/>
      <c r="K57" s="6"/>
      <c r="L57" s="6">
        <v>106.02330000000001</v>
      </c>
    </row>
    <row r="58" spans="1:12" ht="17.25" customHeight="1" x14ac:dyDescent="0.45">
      <c r="A58" t="s">
        <v>408</v>
      </c>
      <c r="B58" t="s">
        <v>409</v>
      </c>
      <c r="C58" t="s">
        <v>410</v>
      </c>
      <c r="D58" s="5">
        <v>38744</v>
      </c>
      <c r="E58" s="5" t="s">
        <v>408</v>
      </c>
      <c r="F58" s="7">
        <f>VLOOKUP(A58,'RVMx-Intern'!$F$3:$AG$161,28,0)/1000</f>
        <v>1521.874</v>
      </c>
      <c r="G58" s="6">
        <v>13.388629999999999</v>
      </c>
      <c r="H58" s="6">
        <f>VLOOKUP(A58,'RVMx-Intern'!$F$3:$I$161,4,0)</f>
        <v>13.202199999999999</v>
      </c>
      <c r="I58" s="14">
        <f t="shared" si="2"/>
        <v>-1.3924501610695028E-2</v>
      </c>
      <c r="J58" s="20"/>
      <c r="K58" s="6"/>
      <c r="L58" s="6">
        <v>13.71463</v>
      </c>
    </row>
    <row r="59" spans="1:12" ht="17.25" customHeight="1" x14ac:dyDescent="0.45">
      <c r="A59" t="s">
        <v>366</v>
      </c>
      <c r="B59" t="s">
        <v>367</v>
      </c>
      <c r="C59" t="s">
        <v>368</v>
      </c>
      <c r="D59" s="5">
        <v>42188</v>
      </c>
      <c r="E59" s="5" t="s">
        <v>366</v>
      </c>
      <c r="F59" s="7">
        <f>VLOOKUP(A59,'RVMx-Intern'!$F$3:$AG$161,28,0)/1000</f>
        <v>0</v>
      </c>
      <c r="G59" s="6">
        <v>9.3294589999999999</v>
      </c>
      <c r="H59" s="6">
        <f>VLOOKUP(A59,'RVMx-Intern'!$F$3:$I$161,4,0)</f>
        <v>9.1960999999999995</v>
      </c>
      <c r="I59" s="14">
        <f t="shared" si="2"/>
        <v>-1.4294397992423824E-2</v>
      </c>
      <c r="J59" s="20"/>
      <c r="K59" s="6"/>
      <c r="L59" s="6">
        <v>9.7151800000000001</v>
      </c>
    </row>
    <row r="60" spans="1:12" ht="17.25" customHeight="1" x14ac:dyDescent="0.45">
      <c r="A60" t="s">
        <v>411</v>
      </c>
      <c r="B60" t="s">
        <v>412</v>
      </c>
      <c r="C60" t="s">
        <v>413</v>
      </c>
      <c r="D60" s="5">
        <v>42188</v>
      </c>
      <c r="E60" s="5" t="s">
        <v>411</v>
      </c>
      <c r="F60" s="7">
        <f>VLOOKUP(A60,'RVMx-Intern'!$F$3:$AG$161,28,0)/1000</f>
        <v>0</v>
      </c>
      <c r="G60" s="6">
        <v>9.3134829999999997</v>
      </c>
      <c r="H60" s="6">
        <f>VLOOKUP(A60,'RVMx-Intern'!$F$3:$I$161,4,0)</f>
        <v>9.1740999999999993</v>
      </c>
      <c r="I60" s="14">
        <f t="shared" si="2"/>
        <v>-1.4965722275973481E-2</v>
      </c>
      <c r="J60" s="20"/>
      <c r="K60" s="6"/>
      <c r="L60" s="6">
        <v>10.936400000000001</v>
      </c>
    </row>
    <row r="61" spans="1:12" ht="17.25" customHeight="1" x14ac:dyDescent="0.45">
      <c r="A61" t="s">
        <v>522</v>
      </c>
      <c r="B61" t="s">
        <v>523</v>
      </c>
      <c r="C61" t="s">
        <v>524</v>
      </c>
      <c r="D61" s="5">
        <v>42128</v>
      </c>
      <c r="E61" s="5" t="s">
        <v>522</v>
      </c>
      <c r="F61" s="7">
        <f>VLOOKUP(A61,'RVMx-Intern'!$F$3:$AG$161,28,0)/1000</f>
        <v>7.3250000000000002</v>
      </c>
      <c r="G61" s="6">
        <v>9.77</v>
      </c>
      <c r="H61" s="6">
        <f>VLOOKUP(A61,'RVMx-Intern'!$F$3:$I$161,4,0)</f>
        <v>9.6212999999999997</v>
      </c>
      <c r="I61" s="14">
        <f t="shared" si="2"/>
        <v>-1.5220061412487218E-2</v>
      </c>
      <c r="J61" s="20"/>
      <c r="K61" s="6"/>
      <c r="L61" s="6">
        <v>17.028040000000001</v>
      </c>
    </row>
    <row r="62" spans="1:12" ht="17.25" customHeight="1" x14ac:dyDescent="0.45">
      <c r="A62" t="s">
        <v>552</v>
      </c>
      <c r="B62" t="s">
        <v>553</v>
      </c>
      <c r="C62" s="294" t="s">
        <v>554</v>
      </c>
      <c r="D62" s="5">
        <v>41023</v>
      </c>
      <c r="E62" s="5" t="s">
        <v>552</v>
      </c>
      <c r="F62" s="7">
        <f>VLOOKUP(A62,'RVMx-Intern'!$F$3:$AG$161,28,0)/1000</f>
        <v>265.97800000000001</v>
      </c>
      <c r="G62" s="6">
        <v>115</v>
      </c>
      <c r="H62" s="6">
        <f>VLOOKUP(A62,'RVMx-Intern'!$F$3:$I$161,4,0)</f>
        <v>113.199</v>
      </c>
      <c r="I62" s="14">
        <f t="shared" si="2"/>
        <v>-1.5660869565217395E-2</v>
      </c>
      <c r="J62" s="20"/>
      <c r="K62" s="6"/>
      <c r="L62" s="6">
        <v>7.9074099999999996</v>
      </c>
    </row>
    <row r="63" spans="1:12" ht="17.25" customHeight="1" x14ac:dyDescent="0.45">
      <c r="A63" t="s">
        <v>535</v>
      </c>
      <c r="B63" t="s">
        <v>536</v>
      </c>
      <c r="C63" t="s">
        <v>537</v>
      </c>
      <c r="D63" s="5">
        <v>41929</v>
      </c>
      <c r="E63" s="5" t="s">
        <v>535</v>
      </c>
      <c r="F63" s="7">
        <f>VLOOKUP(A63,'RVMx-Intern'!$F$3:$AG$161,28,0)/1000</f>
        <v>10.996</v>
      </c>
      <c r="G63" s="6">
        <v>104.94</v>
      </c>
      <c r="H63" s="6">
        <f>VLOOKUP(A63,'RVMx-Intern'!$F$3:$I$161,4,0)</f>
        <v>103.2538</v>
      </c>
      <c r="I63" s="14">
        <f t="shared" si="2"/>
        <v>-1.6068229464455852E-2</v>
      </c>
      <c r="J63" s="20"/>
      <c r="K63" s="6"/>
      <c r="L63" s="6">
        <v>1016.563</v>
      </c>
    </row>
    <row r="64" spans="1:12" ht="17.25" customHeight="1" x14ac:dyDescent="0.45">
      <c r="A64" t="s">
        <v>369</v>
      </c>
      <c r="B64" t="s">
        <v>370</v>
      </c>
      <c r="C64" t="s">
        <v>371</v>
      </c>
      <c r="D64" s="5">
        <v>36041</v>
      </c>
      <c r="E64" s="5" t="s">
        <v>369</v>
      </c>
      <c r="F64" s="7">
        <f>VLOOKUP(A64,'RVMx-Intern'!$F$3:$AG$161,28,0)/1000</f>
        <v>33.058999999999997</v>
      </c>
      <c r="G64" s="6">
        <v>863.36710000000005</v>
      </c>
      <c r="H64" s="6">
        <f>VLOOKUP(A64,'RVMx-Intern'!$F$3:$I$161,4,0)</f>
        <v>847.79039999999998</v>
      </c>
      <c r="I64" s="14">
        <f t="shared" si="2"/>
        <v>-1.8041804002028927E-2</v>
      </c>
      <c r="J64" s="20"/>
      <c r="K64" s="6"/>
      <c r="L64" s="6">
        <v>13.72578</v>
      </c>
    </row>
    <row r="65" spans="1:12" ht="17.25" customHeight="1" x14ac:dyDescent="0.45">
      <c r="A65" t="s">
        <v>354</v>
      </c>
      <c r="B65" t="s">
        <v>355</v>
      </c>
      <c r="C65" t="s">
        <v>356</v>
      </c>
      <c r="D65" s="5">
        <v>42338</v>
      </c>
      <c r="E65" s="5" t="s">
        <v>354</v>
      </c>
      <c r="F65" s="7">
        <f>VLOOKUP(A65,'RVMx-Intern'!$F$3:$AG$161,28,0)/1000</f>
        <v>67.772999999999996</v>
      </c>
      <c r="G65" s="6">
        <v>4.9225000000000003</v>
      </c>
      <c r="H65" s="6">
        <f>VLOOKUP(A65,'RVMx-Intern'!$F$3:$I$161,4,0)</f>
        <v>4.8322000000000003</v>
      </c>
      <c r="I65" s="14">
        <f t="shared" si="2"/>
        <v>-1.8344337227018781E-2</v>
      </c>
      <c r="J65" s="20"/>
      <c r="K65" s="6"/>
      <c r="L65" s="6">
        <v>9.9919799999999999</v>
      </c>
    </row>
    <row r="66" spans="1:12" ht="17.25" customHeight="1" x14ac:dyDescent="0.45">
      <c r="A66" t="s">
        <v>424</v>
      </c>
      <c r="B66" t="s">
        <v>425</v>
      </c>
      <c r="C66" t="s">
        <v>426</v>
      </c>
      <c r="D66" s="5">
        <v>42282</v>
      </c>
      <c r="E66" s="5" t="s">
        <v>424</v>
      </c>
      <c r="F66" s="7">
        <f>VLOOKUP(A66,'RVMx-Intern'!$F$3:$AG$161,28,0)/1000</f>
        <v>2.0009999999999999</v>
      </c>
      <c r="G66" s="6">
        <v>10</v>
      </c>
      <c r="H66" s="6">
        <f>VLOOKUP(A66,'RVMx-Intern'!$F$3:$I$161,4,0)</f>
        <v>9.8084000000000007</v>
      </c>
      <c r="I66" s="14">
        <f t="shared" si="2"/>
        <v>-1.9159999999999955E-2</v>
      </c>
      <c r="J66" s="20"/>
      <c r="K66" s="6"/>
      <c r="L66" s="6">
        <v>130.59559999999999</v>
      </c>
    </row>
    <row r="67" spans="1:12" ht="17.25" customHeight="1" x14ac:dyDescent="0.45">
      <c r="A67" t="s">
        <v>373</v>
      </c>
      <c r="B67" t="s">
        <v>374</v>
      </c>
      <c r="C67" t="s">
        <v>375</v>
      </c>
      <c r="D67" s="5">
        <v>42328</v>
      </c>
      <c r="E67" s="5" t="s">
        <v>373</v>
      </c>
      <c r="F67" s="7">
        <f>VLOOKUP(A67,'RVMx-Intern'!$F$3:$AG$161,28,0)/1000</f>
        <v>9.202</v>
      </c>
      <c r="G67" s="6">
        <v>9.9009999999999998</v>
      </c>
      <c r="H67" s="6">
        <f>VLOOKUP(A67,'RVMx-Intern'!$F$3:$I$161,4,0)</f>
        <v>9.7012</v>
      </c>
      <c r="I67" s="14">
        <f t="shared" si="2"/>
        <v>-2.0179779820220123E-2</v>
      </c>
      <c r="J67" s="20"/>
      <c r="K67" s="6"/>
      <c r="L67" s="6">
        <v>9.5295159999999992</v>
      </c>
    </row>
    <row r="68" spans="1:12" ht="17.25" customHeight="1" x14ac:dyDescent="0.45">
      <c r="A68" t="s">
        <v>379</v>
      </c>
      <c r="B68" t="s">
        <v>380</v>
      </c>
      <c r="C68" t="s">
        <v>381</v>
      </c>
      <c r="D68" s="5">
        <v>42172</v>
      </c>
      <c r="E68" s="5" t="s">
        <v>379</v>
      </c>
      <c r="F68" s="7">
        <f>VLOOKUP(A68,'RVMx-Intern'!$F$3:$AG$161,28,0)/1000</f>
        <v>4.7939999999999996</v>
      </c>
      <c r="G68" s="6">
        <v>9.85</v>
      </c>
      <c r="H68" s="6">
        <f>VLOOKUP(A68,'RVMx-Intern'!$F$3:$I$161,4,0)</f>
        <v>9.6457999999999995</v>
      </c>
      <c r="I68" s="14">
        <f t="shared" si="2"/>
        <v>-2.0730964467005064E-2</v>
      </c>
      <c r="J68" s="20"/>
      <c r="K68" s="6"/>
      <c r="L68" s="6">
        <v>10.32699</v>
      </c>
    </row>
    <row r="69" spans="1:12" ht="17.25" customHeight="1" x14ac:dyDescent="0.45">
      <c r="A69" t="s">
        <v>564</v>
      </c>
      <c r="B69" t="s">
        <v>565</v>
      </c>
      <c r="C69" t="s">
        <v>566</v>
      </c>
      <c r="D69" s="5">
        <v>35986</v>
      </c>
      <c r="E69" s="5" t="s">
        <v>564</v>
      </c>
      <c r="F69" s="7" t="e">
        <f ca="1">_xll.BDP(B69,"FUND_CLASS_ASSETS")</f>
        <v>#NAME?</v>
      </c>
      <c r="G69" s="6">
        <v>5.6520000000000001</v>
      </c>
      <c r="H69" s="6">
        <v>5.5254000000000003</v>
      </c>
      <c r="I69" s="18">
        <f t="shared" si="2"/>
        <v>-2.2399150743099727E-2</v>
      </c>
      <c r="J69" s="20"/>
      <c r="K69" s="6"/>
      <c r="L69" s="6">
        <v>6.06013</v>
      </c>
    </row>
    <row r="70" spans="1:12" ht="17.25" customHeight="1" x14ac:dyDescent="0.45">
      <c r="A70" t="s">
        <v>446</v>
      </c>
      <c r="B70" t="s">
        <v>447</v>
      </c>
      <c r="C70" t="s">
        <v>448</v>
      </c>
      <c r="D70" s="5">
        <v>40725</v>
      </c>
      <c r="E70" s="5" t="s">
        <v>446</v>
      </c>
      <c r="F70" s="7">
        <f>VLOOKUP(A70,'RVMx-Intern'!$F$3:$AG$161,28,0)/1000</f>
        <v>1146.2139999999999</v>
      </c>
      <c r="G70" s="6">
        <v>13.21</v>
      </c>
      <c r="H70" s="6">
        <f>VLOOKUP(A70,'RVMx-Intern'!$F$3:$I$161,4,0)</f>
        <v>12.908200000000001</v>
      </c>
      <c r="I70" s="14">
        <f t="shared" si="2"/>
        <v>-2.2846328538985605E-2</v>
      </c>
      <c r="J70" s="20"/>
      <c r="K70" s="6"/>
      <c r="L70" s="6">
        <v>7.42997</v>
      </c>
    </row>
    <row r="71" spans="1:12" ht="17.25" customHeight="1" x14ac:dyDescent="0.45">
      <c r="A71" t="s">
        <v>386</v>
      </c>
      <c r="B71" t="s">
        <v>387</v>
      </c>
      <c r="C71" t="s">
        <v>388</v>
      </c>
      <c r="D71" s="5">
        <v>39391</v>
      </c>
      <c r="E71" s="5" t="s">
        <v>386</v>
      </c>
      <c r="F71" s="7">
        <f>VLOOKUP(A71,'RVMx-Intern'!$F$3:$AG$161,28,0)/1000</f>
        <v>175.935</v>
      </c>
      <c r="G71" s="6">
        <v>5.0150899999999998</v>
      </c>
      <c r="H71" s="6">
        <f>VLOOKUP(A71,'RVMx-Intern'!$F$3:$I$161,4,0)</f>
        <v>4.8952999999999998</v>
      </c>
      <c r="I71" s="14">
        <f t="shared" si="2"/>
        <v>-2.3885912316628399E-2</v>
      </c>
      <c r="J71" s="20"/>
      <c r="K71" s="6"/>
      <c r="L71" s="6">
        <v>11.1066</v>
      </c>
    </row>
    <row r="72" spans="1:12" ht="17.25" customHeight="1" x14ac:dyDescent="0.45">
      <c r="A72" t="s">
        <v>456</v>
      </c>
      <c r="B72" t="s">
        <v>457</v>
      </c>
      <c r="C72" t="s">
        <v>458</v>
      </c>
      <c r="D72" s="5">
        <v>34687</v>
      </c>
      <c r="E72" s="5" t="s">
        <v>456</v>
      </c>
      <c r="F72" s="7">
        <f>VLOOKUP(A72,'RVMx-Intern'!$F$3:$AG$161,28,0)/1000</f>
        <v>77.168000000000006</v>
      </c>
      <c r="G72" s="6">
        <v>16.412939999999999</v>
      </c>
      <c r="H72" s="6">
        <f>VLOOKUP(A72,'RVMx-Intern'!$F$3:$I$161,4,0)</f>
        <v>16.011500000000002</v>
      </c>
      <c r="I72" s="14">
        <f t="shared" si="2"/>
        <v>-2.4458750230001325E-2</v>
      </c>
      <c r="J72" s="20"/>
      <c r="K72" s="6"/>
      <c r="L72" s="6">
        <v>11.097950000000001</v>
      </c>
    </row>
    <row r="73" spans="1:12" ht="17.25" customHeight="1" x14ac:dyDescent="0.45">
      <c r="A73" t="s">
        <v>472</v>
      </c>
      <c r="B73" t="s">
        <v>473</v>
      </c>
      <c r="C73" t="s">
        <v>474</v>
      </c>
      <c r="D73" s="5">
        <v>37032</v>
      </c>
      <c r="E73" s="5" t="s">
        <v>472</v>
      </c>
      <c r="F73" s="7">
        <f>VLOOKUP(A73,'RVMx-Intern'!$F$3:$AG$161,28,0)/1000</f>
        <v>151.99199999999999</v>
      </c>
      <c r="G73" s="6">
        <v>126.1284</v>
      </c>
      <c r="H73" s="6">
        <f>VLOOKUP(A73,'RVMx-Intern'!$F$3:$I$161,4,0)</f>
        <v>122.8925</v>
      </c>
      <c r="I73" s="14">
        <f t="shared" si="2"/>
        <v>-2.5655601751865542E-2</v>
      </c>
      <c r="J73" s="20"/>
      <c r="K73" s="6"/>
      <c r="L73" s="6">
        <v>641.22559999999999</v>
      </c>
    </row>
    <row r="74" spans="1:12" ht="17.25" customHeight="1" x14ac:dyDescent="0.45">
      <c r="A74" t="s">
        <v>439</v>
      </c>
      <c r="B74" t="s">
        <v>440</v>
      </c>
      <c r="C74" t="s">
        <v>441</v>
      </c>
      <c r="D74" s="5">
        <v>36776</v>
      </c>
      <c r="E74" s="5" t="s">
        <v>439</v>
      </c>
      <c r="F74" s="7">
        <f>VLOOKUP(A74,'RVMx-Intern'!$F$3:$AG$161,28,0)/1000</f>
        <v>1384.7629999999999</v>
      </c>
      <c r="G74" s="6">
        <v>111.8468</v>
      </c>
      <c r="H74" s="6">
        <f>VLOOKUP(A74,'RVMx-Intern'!$F$3:$I$161,4,0)</f>
        <v>108.977</v>
      </c>
      <c r="I74" s="14">
        <f t="shared" si="2"/>
        <v>-2.5658311189949101E-2</v>
      </c>
      <c r="J74" s="20"/>
      <c r="K74" s="6"/>
      <c r="L74" s="6">
        <v>19.392119999999998</v>
      </c>
    </row>
    <row r="75" spans="1:12" ht="17.25" customHeight="1" x14ac:dyDescent="0.45">
      <c r="A75" t="s">
        <v>487</v>
      </c>
      <c r="B75" t="s">
        <v>488</v>
      </c>
      <c r="C75" t="s">
        <v>489</v>
      </c>
      <c r="D75" s="5">
        <v>40942</v>
      </c>
      <c r="E75" s="5" t="s">
        <v>487</v>
      </c>
      <c r="F75" s="7">
        <f>VLOOKUP(A75,'RVMx-Intern'!$F$3:$AG$161,28,0)/1000</f>
        <v>213.18299999999999</v>
      </c>
      <c r="G75" s="6">
        <v>7.1990600000000002</v>
      </c>
      <c r="H75" s="6">
        <f>VLOOKUP(A75,'RVMx-Intern'!$F$3:$I$161,4,0)</f>
        <v>7.0140000000000002</v>
      </c>
      <c r="I75" s="14">
        <f t="shared" si="2"/>
        <v>-2.5706133856364555E-2</v>
      </c>
      <c r="J75" s="20"/>
      <c r="K75" s="6"/>
      <c r="L75" s="6">
        <v>103.11969999999999</v>
      </c>
    </row>
    <row r="76" spans="1:12" ht="17.25" customHeight="1" x14ac:dyDescent="0.45">
      <c r="A76" t="s">
        <v>508</v>
      </c>
      <c r="B76" t="s">
        <v>509</v>
      </c>
      <c r="C76" t="s">
        <v>510</v>
      </c>
      <c r="D76" s="5">
        <v>43126</v>
      </c>
      <c r="E76" s="5" t="s">
        <v>508</v>
      </c>
      <c r="F76" s="7">
        <f>VLOOKUP(A76,'RVMx-Intern'!$F$3:$AG$161,28,0)/1000</f>
        <v>20.170000000000002</v>
      </c>
      <c r="G76" s="6">
        <v>100.56</v>
      </c>
      <c r="H76" s="6">
        <f>VLOOKUP(A76,'RVMx-Intern'!$F$3:$I$161,4,0)</f>
        <v>97.952600000000004</v>
      </c>
      <c r="I76" s="14">
        <f t="shared" si="2"/>
        <v>-2.5928798727128055E-2</v>
      </c>
      <c r="J76" s="20"/>
      <c r="K76" s="6"/>
      <c r="L76" s="6">
        <v>11.45166</v>
      </c>
    </row>
    <row r="77" spans="1:12" ht="17.25" customHeight="1" x14ac:dyDescent="0.45">
      <c r="A77" t="s">
        <v>496</v>
      </c>
      <c r="B77" t="s">
        <v>497</v>
      </c>
      <c r="C77" t="s">
        <v>498</v>
      </c>
      <c r="D77" s="5">
        <v>41453</v>
      </c>
      <c r="E77" s="5" t="s">
        <v>496</v>
      </c>
      <c r="F77" s="7">
        <f>VLOOKUP(A77,'RVMx-Intern'!$F$3:$AG$161,28,0)/1000</f>
        <v>16.655999999999999</v>
      </c>
      <c r="G77" s="6">
        <v>10.775679999999999</v>
      </c>
      <c r="H77" s="6">
        <f>VLOOKUP(A77,'RVMx-Intern'!$F$3:$I$161,4,0)</f>
        <v>10.4755</v>
      </c>
      <c r="I77" s="14">
        <f t="shared" si="2"/>
        <v>-2.7857174674823182E-2</v>
      </c>
      <c r="J77" s="20"/>
      <c r="K77" s="6"/>
      <c r="L77" s="6">
        <v>7.9456600000000002</v>
      </c>
    </row>
    <row r="78" spans="1:12" ht="17.25" customHeight="1" x14ac:dyDescent="0.45">
      <c r="A78" t="s">
        <v>590</v>
      </c>
      <c r="B78" t="s">
        <v>591</v>
      </c>
      <c r="C78" t="s">
        <v>592</v>
      </c>
      <c r="D78" s="5">
        <v>35158</v>
      </c>
      <c r="E78" s="5" t="s">
        <v>590</v>
      </c>
      <c r="F78" s="7">
        <f>VLOOKUP(A78,'RVMx-Intern'!$F$3:$AG$161,28,0)/1000</f>
        <v>868.33600000000001</v>
      </c>
      <c r="G78" s="6">
        <v>9.5787899999999997</v>
      </c>
      <c r="H78" s="6">
        <f>VLOOKUP(A78,'RVMx-Intern'!$F$3:$I$161,4,0)</f>
        <v>9.2849000000000004</v>
      </c>
      <c r="I78" s="14">
        <f t="shared" si="2"/>
        <v>-3.0681328226216387E-2</v>
      </c>
      <c r="J78" s="20"/>
      <c r="K78" s="6"/>
      <c r="L78" s="6">
        <v>11.851800000000001</v>
      </c>
    </row>
    <row r="79" spans="1:12" ht="17.25" customHeight="1" x14ac:dyDescent="0.45">
      <c r="A79" t="s">
        <v>549</v>
      </c>
      <c r="B79" t="s">
        <v>550</v>
      </c>
      <c r="C79" t="s">
        <v>551</v>
      </c>
      <c r="D79" s="5">
        <v>34394</v>
      </c>
      <c r="E79" s="5" t="s">
        <v>549</v>
      </c>
      <c r="F79" s="7">
        <f>VLOOKUP(A79,'RVMx-Intern'!$F$3:$AG$161,28,0)/1000</f>
        <v>9.59</v>
      </c>
      <c r="G79" s="6">
        <v>20.166239999999998</v>
      </c>
      <c r="H79" s="6">
        <f>VLOOKUP(A79,'RVMx-Intern'!$F$3:$I$161,4,0)</f>
        <v>19.530999999999999</v>
      </c>
      <c r="I79" s="14">
        <f t="shared" si="2"/>
        <v>-3.1500170582121401E-2</v>
      </c>
      <c r="J79" s="20"/>
      <c r="K79" s="6"/>
      <c r="L79" s="6">
        <v>10</v>
      </c>
    </row>
    <row r="80" spans="1:12" ht="17.25" customHeight="1" x14ac:dyDescent="0.45">
      <c r="A80" t="s">
        <v>558</v>
      </c>
      <c r="B80" t="s">
        <v>559</v>
      </c>
      <c r="C80" t="s">
        <v>560</v>
      </c>
      <c r="D80" s="5">
        <v>40553</v>
      </c>
      <c r="E80" s="5" t="s">
        <v>558</v>
      </c>
      <c r="F80" s="7">
        <f>VLOOKUP(A80,'RVMx-Intern'!$F$3:$AG$161,28,0)/1000</f>
        <v>337.74700000000001</v>
      </c>
      <c r="G80" s="6">
        <v>104.28919999999999</v>
      </c>
      <c r="H80" s="6">
        <f>VLOOKUP(A80,'RVMx-Intern'!$F$3:$I$161,4,0)</f>
        <v>100.9691</v>
      </c>
      <c r="I80" s="14">
        <f t="shared" si="2"/>
        <v>-3.1835511251404713E-2</v>
      </c>
      <c r="J80" s="20"/>
      <c r="K80" s="6"/>
      <c r="L80" s="6">
        <v>10.640599999999999</v>
      </c>
    </row>
    <row r="81" spans="1:12" ht="17.25" customHeight="1" x14ac:dyDescent="0.45">
      <c r="A81" t="s">
        <v>405</v>
      </c>
      <c r="B81" t="s">
        <v>406</v>
      </c>
      <c r="C81" t="s">
        <v>407</v>
      </c>
      <c r="D81" s="5">
        <v>37127</v>
      </c>
      <c r="E81" s="5" t="s">
        <v>405</v>
      </c>
      <c r="F81" s="7">
        <f>VLOOKUP(A81,'RVMx-Intern'!$F$3:$AG$161,28,0)/1000</f>
        <v>25.689</v>
      </c>
      <c r="G81" s="6">
        <v>9.1586479999999995</v>
      </c>
      <c r="H81" s="6">
        <f>VLOOKUP(A81,'RVMx-Intern'!$F$3:$I$161,4,0)</f>
        <v>8.8603000000000005</v>
      </c>
      <c r="I81" s="14">
        <f t="shared" si="2"/>
        <v>-3.2575550452424773E-2</v>
      </c>
      <c r="J81" s="20"/>
      <c r="K81" s="6"/>
      <c r="L81" s="6">
        <v>10.85331</v>
      </c>
    </row>
    <row r="82" spans="1:12" ht="17.25" customHeight="1" x14ac:dyDescent="0.45">
      <c r="A82" t="s">
        <v>475</v>
      </c>
      <c r="B82" t="s">
        <v>476</v>
      </c>
      <c r="C82" t="s">
        <v>477</v>
      </c>
      <c r="D82" s="5">
        <v>37127</v>
      </c>
      <c r="E82" s="5" t="s">
        <v>475</v>
      </c>
      <c r="F82" s="7">
        <f>VLOOKUP(A82,'RVMx-Intern'!$F$3:$AG$161,28,0)/1000</f>
        <v>58.220999999999997</v>
      </c>
      <c r="G82" s="6">
        <v>9.2154989999999994</v>
      </c>
      <c r="H82" s="6">
        <f>VLOOKUP(A82,'RVMx-Intern'!$F$3:$I$161,4,0)</f>
        <v>8.9092000000000002</v>
      </c>
      <c r="I82" s="14">
        <f t="shared" si="2"/>
        <v>-3.3237375425899218E-2</v>
      </c>
      <c r="J82" s="20"/>
      <c r="K82" s="6"/>
      <c r="L82" s="6">
        <v>19.487380000000002</v>
      </c>
    </row>
    <row r="83" spans="1:12" ht="17.25" customHeight="1" x14ac:dyDescent="0.45">
      <c r="A83" t="s">
        <v>512</v>
      </c>
      <c r="B83" t="s">
        <v>513</v>
      </c>
      <c r="C83" t="s">
        <v>514</v>
      </c>
      <c r="D83" s="5">
        <v>41418</v>
      </c>
      <c r="E83" s="5" t="s">
        <v>512</v>
      </c>
      <c r="F83" s="7">
        <f>VLOOKUP(A83,'RVMx-Intern'!$F$3:$AG$161,28,0)/1000</f>
        <v>72.436999999999998</v>
      </c>
      <c r="G83" s="6">
        <v>11.17</v>
      </c>
      <c r="H83" s="6">
        <f>VLOOKUP(A83,'RVMx-Intern'!$F$3:$I$161,4,0)</f>
        <v>10.7796</v>
      </c>
      <c r="I83" s="14">
        <f t="shared" si="2"/>
        <v>-3.4950760966875549E-2</v>
      </c>
      <c r="J83" s="20"/>
      <c r="K83" s="6"/>
      <c r="L83" s="6">
        <v>107.2022</v>
      </c>
    </row>
    <row r="84" spans="1:12" ht="17.25" customHeight="1" x14ac:dyDescent="0.45">
      <c r="A84" t="s">
        <v>348</v>
      </c>
      <c r="B84" t="s">
        <v>349</v>
      </c>
      <c r="C84" t="s">
        <v>350</v>
      </c>
      <c r="D84" s="5">
        <v>41452</v>
      </c>
      <c r="E84" s="5" t="s">
        <v>348</v>
      </c>
      <c r="F84" s="7">
        <f>VLOOKUP(A84,'RVMx-Intern'!$F$3:$AG$161,28,0)/1000</f>
        <v>49.512999999999998</v>
      </c>
      <c r="G84" s="6">
        <v>115.09</v>
      </c>
      <c r="H84" s="6">
        <f>VLOOKUP(A84,'RVMx-Intern'!$F$3:$I$161,4,0)</f>
        <v>111.0245</v>
      </c>
      <c r="I84" s="14">
        <f t="shared" ref="I84:I115" si="3">H84/G84-1</f>
        <v>-3.5324528629767982E-2</v>
      </c>
      <c r="J84" s="20"/>
      <c r="K84" s="6"/>
      <c r="L84" s="6">
        <v>117.81480000000001</v>
      </c>
    </row>
    <row r="85" spans="1:12" ht="17.25" customHeight="1" x14ac:dyDescent="0.45">
      <c r="A85" t="s">
        <v>543</v>
      </c>
      <c r="B85" t="s">
        <v>544</v>
      </c>
      <c r="C85" t="s">
        <v>545</v>
      </c>
      <c r="D85" s="5">
        <v>42268</v>
      </c>
      <c r="E85" s="5" t="s">
        <v>543</v>
      </c>
      <c r="F85" s="7">
        <f>VLOOKUP(A85,'RVMx-Intern'!$F$3:$AG$161,28,0)/1000</f>
        <v>680.36900000000003</v>
      </c>
      <c r="G85" s="6">
        <v>10.043799999999999</v>
      </c>
      <c r="H85" s="6">
        <f>VLOOKUP(A85,'RVMx-Intern'!$F$3:$I$161,4,0)</f>
        <v>9.6565999999999992</v>
      </c>
      <c r="I85" s="14">
        <f t="shared" si="3"/>
        <v>-3.8551145980604939E-2</v>
      </c>
      <c r="J85" s="20"/>
      <c r="K85" s="6"/>
      <c r="L85" s="6">
        <v>10.24605</v>
      </c>
    </row>
    <row r="86" spans="1:12" ht="17.25" customHeight="1" x14ac:dyDescent="0.45">
      <c r="A86" t="s">
        <v>462</v>
      </c>
      <c r="B86" t="s">
        <v>463</v>
      </c>
      <c r="C86" t="s">
        <v>464</v>
      </c>
      <c r="D86" s="5">
        <v>36858</v>
      </c>
      <c r="E86" s="5" t="s">
        <v>462</v>
      </c>
      <c r="F86" s="7">
        <f>VLOOKUP(A86,'RVMx-Intern'!$F$3:$AG$161,28,0)/1000</f>
        <v>48.83</v>
      </c>
      <c r="G86" s="6">
        <v>980.48490000000004</v>
      </c>
      <c r="H86" s="6">
        <f>VLOOKUP(A86,'RVMx-Intern'!$F$3:$I$161,4,0)</f>
        <v>941.86350000000004</v>
      </c>
      <c r="I86" s="14">
        <f t="shared" si="3"/>
        <v>-3.9390101775152231E-2</v>
      </c>
      <c r="J86" s="20"/>
      <c r="K86" s="6"/>
      <c r="L86" s="6">
        <v>98.552329999999998</v>
      </c>
    </row>
    <row r="87" spans="1:12" ht="17.25" customHeight="1" x14ac:dyDescent="0.45">
      <c r="A87" t="s">
        <v>325</v>
      </c>
      <c r="B87" t="s">
        <v>326</v>
      </c>
      <c r="C87" t="s">
        <v>327</v>
      </c>
      <c r="D87" s="5">
        <v>37209</v>
      </c>
      <c r="E87" s="5" t="s">
        <v>325</v>
      </c>
      <c r="F87" s="7">
        <f>VLOOKUP(A87,'RVMx-Intern'!$F$3:$AG$161,28,0)/1000</f>
        <v>28.385999999999999</v>
      </c>
      <c r="G87" s="6">
        <v>897.92769999999996</v>
      </c>
      <c r="H87" s="6">
        <f>VLOOKUP(A87,'RVMx-Intern'!$F$3:$I$161,4,0)</f>
        <v>861.18359999999996</v>
      </c>
      <c r="I87" s="14">
        <f t="shared" si="3"/>
        <v>-4.0921000655175233E-2</v>
      </c>
      <c r="J87" s="20"/>
      <c r="K87" s="6"/>
      <c r="L87" s="6">
        <v>20.535319999999999</v>
      </c>
    </row>
    <row r="88" spans="1:12" ht="17.25" customHeight="1" x14ac:dyDescent="0.45">
      <c r="A88" t="s">
        <v>561</v>
      </c>
      <c r="B88" t="s">
        <v>562</v>
      </c>
      <c r="C88" t="s">
        <v>563</v>
      </c>
      <c r="D88" s="5">
        <v>42356</v>
      </c>
      <c r="E88" s="5" t="s">
        <v>561</v>
      </c>
      <c r="F88" s="7">
        <f>VLOOKUP(A88,'RVMx-Intern'!$F$3:$AG$161,28,0)/1000</f>
        <v>542.76199999999994</v>
      </c>
      <c r="G88" s="6">
        <v>98.62</v>
      </c>
      <c r="H88" s="6">
        <f>VLOOKUP(A88,'RVMx-Intern'!$F$3:$I$161,4,0)</f>
        <v>94.575299999999999</v>
      </c>
      <c r="I88" s="14">
        <f t="shared" si="3"/>
        <v>-4.1012979111742065E-2</v>
      </c>
      <c r="J88" s="20"/>
      <c r="K88" s="6"/>
      <c r="L88" s="6">
        <v>116.81310000000001</v>
      </c>
    </row>
    <row r="89" spans="1:12" ht="17.25" customHeight="1" x14ac:dyDescent="0.45">
      <c r="A89" t="s">
        <v>465</v>
      </c>
      <c r="B89" t="s">
        <v>466</v>
      </c>
      <c r="C89" t="s">
        <v>467</v>
      </c>
      <c r="D89" s="5">
        <v>34444</v>
      </c>
      <c r="E89" s="5" t="s">
        <v>465</v>
      </c>
      <c r="F89" s="7">
        <f>VLOOKUP(A89,'RVMx-Intern'!$F$3:$AG$161,28,0)/1000</f>
        <v>24.584</v>
      </c>
      <c r="G89" s="6">
        <v>13.25469</v>
      </c>
      <c r="H89" s="6">
        <f>VLOOKUP(A89,'RVMx-Intern'!$F$3:$I$161,4,0)</f>
        <v>12.6997</v>
      </c>
      <c r="I89" s="14">
        <f t="shared" si="3"/>
        <v>-4.1871216905110531E-2</v>
      </c>
      <c r="J89" s="20"/>
      <c r="K89" s="6"/>
      <c r="L89" s="6">
        <v>18.635629999999999</v>
      </c>
    </row>
    <row r="90" spans="1:12" ht="17.25" customHeight="1" x14ac:dyDescent="0.45">
      <c r="A90" t="s">
        <v>428</v>
      </c>
      <c r="B90" t="s">
        <v>429</v>
      </c>
      <c r="C90" t="s">
        <v>430</v>
      </c>
      <c r="D90" s="5">
        <v>42181</v>
      </c>
      <c r="E90" s="5" t="s">
        <v>428</v>
      </c>
      <c r="F90" s="7">
        <f>VLOOKUP(A90,'RVMx-Intern'!$F$3:$AG$161,28,0)/1000</f>
        <v>12.771000000000001</v>
      </c>
      <c r="G90" s="6">
        <v>9.73</v>
      </c>
      <c r="H90" s="6">
        <f>VLOOKUP(A90,'RVMx-Intern'!$F$3:$I$161,4,0)</f>
        <v>9.3070000000000004</v>
      </c>
      <c r="I90" s="14">
        <f t="shared" si="3"/>
        <v>-4.3473792394655653E-2</v>
      </c>
      <c r="J90" s="20"/>
      <c r="K90" s="6"/>
      <c r="L90" s="6">
        <v>105.7212</v>
      </c>
    </row>
    <row r="91" spans="1:12" ht="17.25" customHeight="1" x14ac:dyDescent="0.45">
      <c r="A91" t="s">
        <v>613</v>
      </c>
      <c r="B91" t="s">
        <v>614</v>
      </c>
      <c r="C91" t="s">
        <v>615</v>
      </c>
      <c r="D91" s="5">
        <v>37972</v>
      </c>
      <c r="E91" s="5" t="s">
        <v>613</v>
      </c>
      <c r="F91" s="7">
        <f>VLOOKUP(A91,'RVMx-Intern'!$F$3:$AG$161,28,0)/1000</f>
        <v>456.12200000000001</v>
      </c>
      <c r="G91" s="6">
        <v>9.8486999999999991</v>
      </c>
      <c r="H91" s="6">
        <f>VLOOKUP(A91,'RVMx-Intern'!$F$3:$I$161,4,0)</f>
        <v>9.3886000000000003</v>
      </c>
      <c r="I91" s="14">
        <f t="shared" si="3"/>
        <v>-4.671682557088741E-2</v>
      </c>
      <c r="J91" s="20"/>
      <c r="K91" s="6"/>
      <c r="L91" s="6">
        <v>99.938659999999999</v>
      </c>
    </row>
    <row r="92" spans="1:12" ht="17.25" customHeight="1" x14ac:dyDescent="0.45">
      <c r="A92" t="s">
        <v>469</v>
      </c>
      <c r="B92" t="s">
        <v>470</v>
      </c>
      <c r="C92" t="s">
        <v>471</v>
      </c>
      <c r="D92" s="5">
        <v>42293</v>
      </c>
      <c r="E92" s="5" t="s">
        <v>469</v>
      </c>
      <c r="F92" s="7">
        <f>VLOOKUP(A92,'RVMx-Intern'!$F$3:$AG$161,28,0)/1000</f>
        <v>2.3439999999999999</v>
      </c>
      <c r="G92" s="6">
        <v>9.65</v>
      </c>
      <c r="H92" s="6">
        <f>VLOOKUP(A92,'RVMx-Intern'!$F$3:$I$161,4,0)</f>
        <v>9.1987000000000005</v>
      </c>
      <c r="I92" s="14">
        <f t="shared" si="3"/>
        <v>-4.6766839378238334E-2</v>
      </c>
      <c r="J92" s="20"/>
      <c r="K92" s="6"/>
      <c r="L92" s="6">
        <v>5.7172999999999998</v>
      </c>
    </row>
    <row r="93" spans="1:12" ht="17.25" customHeight="1" x14ac:dyDescent="0.45">
      <c r="A93" t="s">
        <v>586</v>
      </c>
      <c r="B93" t="s">
        <v>587</v>
      </c>
      <c r="C93" t="s">
        <v>588</v>
      </c>
      <c r="D93" s="5">
        <v>39426</v>
      </c>
      <c r="E93" s="5" t="s">
        <v>586</v>
      </c>
      <c r="F93" s="7">
        <f>VLOOKUP(A93,'RVMx-Intern'!$F$3:$AG$161,28,0)/1000</f>
        <v>20.334</v>
      </c>
      <c r="G93" s="6">
        <v>8.9630349999999996</v>
      </c>
      <c r="H93" s="6">
        <f>VLOOKUP(A93,'RVMx-Intern'!$F$3:$I$161,4,0)</f>
        <v>8.5374999999999996</v>
      </c>
      <c r="I93" s="14">
        <f t="shared" si="3"/>
        <v>-4.7476663875573366E-2</v>
      </c>
      <c r="J93" s="20"/>
      <c r="K93" s="6"/>
      <c r="L93" s="6">
        <v>14.042299999999999</v>
      </c>
    </row>
    <row r="94" spans="1:12" ht="17.25" customHeight="1" x14ac:dyDescent="0.45">
      <c r="A94" t="s">
        <v>518</v>
      </c>
      <c r="B94" t="s">
        <v>519</v>
      </c>
      <c r="C94" t="s">
        <v>520</v>
      </c>
      <c r="D94" s="5">
        <v>41418</v>
      </c>
      <c r="E94" s="5" t="s">
        <v>518</v>
      </c>
      <c r="F94" s="7">
        <f>VLOOKUP(A94,'RVMx-Intern'!$F$3:$AG$161,28,0)/1000</f>
        <v>15.746</v>
      </c>
      <c r="G94" s="6">
        <v>11.57</v>
      </c>
      <c r="H94" s="6">
        <f>VLOOKUP(A94,'RVMx-Intern'!$F$3:$I$161,4,0)</f>
        <v>10.9786</v>
      </c>
      <c r="I94" s="14">
        <f t="shared" si="3"/>
        <v>-5.1114952463267027E-2</v>
      </c>
      <c r="J94" s="20"/>
      <c r="K94" s="6"/>
      <c r="L94" s="6">
        <v>12.51174</v>
      </c>
    </row>
    <row r="95" spans="1:12" ht="17.25" customHeight="1" x14ac:dyDescent="0.45">
      <c r="A95" t="s">
        <v>577</v>
      </c>
      <c r="B95" t="s">
        <v>578</v>
      </c>
      <c r="C95" t="s">
        <v>579</v>
      </c>
      <c r="D95" s="5">
        <v>37972</v>
      </c>
      <c r="E95" s="5" t="s">
        <v>577</v>
      </c>
      <c r="F95" s="7">
        <f>VLOOKUP(A95,'RVMx-Intern'!$F$3:$AG$161,28,0)/1000</f>
        <v>219.839</v>
      </c>
      <c r="G95" s="6">
        <v>21.059578999999999</v>
      </c>
      <c r="H95" s="6">
        <f>VLOOKUP(A95,'RVMx-Intern'!$F$3:$I$161,4,0)</f>
        <v>19.971800000000002</v>
      </c>
      <c r="I95" s="14">
        <f t="shared" si="3"/>
        <v>-5.1652457060038959E-2</v>
      </c>
      <c r="J95" s="20"/>
      <c r="K95" s="6"/>
      <c r="L95" s="6">
        <v>9.7909799999999994</v>
      </c>
    </row>
    <row r="96" spans="1:12" ht="17.25" customHeight="1" x14ac:dyDescent="0.45">
      <c r="A96" t="s">
        <v>546</v>
      </c>
      <c r="B96" t="s">
        <v>547</v>
      </c>
      <c r="C96" t="s">
        <v>548</v>
      </c>
      <c r="D96" s="5">
        <v>42328</v>
      </c>
      <c r="E96" s="5" t="s">
        <v>546</v>
      </c>
      <c r="F96" s="7">
        <f>VLOOKUP(A96,'RVMx-Intern'!$F$3:$AG$161,28,0)/1000</f>
        <v>153.82499999999999</v>
      </c>
      <c r="G96" s="6">
        <v>96.75</v>
      </c>
      <c r="H96" s="6">
        <f>VLOOKUP(A96,'RVMx-Intern'!$F$3:$I$161,4,0)</f>
        <v>91.700999999999993</v>
      </c>
      <c r="I96" s="14">
        <f t="shared" si="3"/>
        <v>-5.2186046511627948E-2</v>
      </c>
      <c r="J96" s="20"/>
      <c r="K96" s="6"/>
      <c r="L96" s="6">
        <v>21.175799999999999</v>
      </c>
    </row>
    <row r="97" spans="1:12" ht="17.25" customHeight="1" x14ac:dyDescent="0.45">
      <c r="A97" t="s">
        <v>601</v>
      </c>
      <c r="B97" t="s">
        <v>602</v>
      </c>
      <c r="C97" t="s">
        <v>603</v>
      </c>
      <c r="D97" s="5">
        <v>36360</v>
      </c>
      <c r="E97" s="5" t="s">
        <v>601</v>
      </c>
      <c r="F97" s="7">
        <f>VLOOKUP(A97,'RVMx-Intern'!$F$3:$AG$161,28,0)/1000</f>
        <v>11.737</v>
      </c>
      <c r="G97" s="6">
        <v>9.8006100000000007</v>
      </c>
      <c r="H97" s="6">
        <f>VLOOKUP(A97,'RVMx-Intern'!$F$3:$I$161,4,0)</f>
        <v>9.2775999999999996</v>
      </c>
      <c r="I97" s="14">
        <f t="shared" si="3"/>
        <v>-5.3365045645118125E-2</v>
      </c>
      <c r="J97" s="20"/>
      <c r="K97" s="6"/>
      <c r="L97" s="6">
        <v>12.318300000000001</v>
      </c>
    </row>
    <row r="98" spans="1:12" ht="17.25" customHeight="1" x14ac:dyDescent="0.45">
      <c r="A98" t="s">
        <v>501</v>
      </c>
      <c r="B98" t="s">
        <v>502</v>
      </c>
      <c r="C98" t="s">
        <v>503</v>
      </c>
      <c r="D98" s="5">
        <v>34394</v>
      </c>
      <c r="E98" s="5" t="s">
        <v>501</v>
      </c>
      <c r="F98" s="7">
        <f>VLOOKUP(A98,'RVMx-Intern'!$F$3:$AG$161,28,0)/1000</f>
        <v>16.507999999999999</v>
      </c>
      <c r="G98" s="6">
        <v>623.40229999999997</v>
      </c>
      <c r="H98" s="6">
        <f>VLOOKUP(A98,'RVMx-Intern'!$F$3:$I$161,4,0)</f>
        <v>587.75879999999995</v>
      </c>
      <c r="I98" s="14">
        <f t="shared" si="3"/>
        <v>-5.7175759537621218E-2</v>
      </c>
      <c r="J98" s="20"/>
      <c r="K98" s="6"/>
      <c r="L98" s="6">
        <v>8.9968730000000008</v>
      </c>
    </row>
    <row r="99" spans="1:12" ht="17.25" customHeight="1" x14ac:dyDescent="0.45">
      <c r="A99" t="s">
        <v>570</v>
      </c>
      <c r="B99" t="s">
        <v>571</v>
      </c>
      <c r="C99" t="s">
        <v>572</v>
      </c>
      <c r="D99" s="5">
        <v>39819</v>
      </c>
      <c r="E99" s="5" t="s">
        <v>570</v>
      </c>
      <c r="F99" s="7">
        <f>VLOOKUP(A99,'RVMx-Intern'!$F$3:$AG$161,28,0)/1000</f>
        <v>25.087</v>
      </c>
      <c r="G99" s="6">
        <v>12.417870000000001</v>
      </c>
      <c r="H99" s="6">
        <f>VLOOKUP(A99,'RVMx-Intern'!$F$3:$I$161,4,0)</f>
        <v>11.703200000000001</v>
      </c>
      <c r="I99" s="14">
        <f t="shared" si="3"/>
        <v>-5.7551737938954073E-2</v>
      </c>
      <c r="J99" s="20"/>
      <c r="K99" s="6"/>
      <c r="L99" s="6">
        <v>9.6138300000000001</v>
      </c>
    </row>
    <row r="100" spans="1:12" ht="17.25" customHeight="1" x14ac:dyDescent="0.45">
      <c r="A100" t="s">
        <v>627</v>
      </c>
      <c r="B100" t="s">
        <v>628</v>
      </c>
      <c r="C100" t="s">
        <v>629</v>
      </c>
      <c r="D100" s="5">
        <v>37095</v>
      </c>
      <c r="E100" s="5" t="s">
        <v>627</v>
      </c>
      <c r="F100" s="7" t="e">
        <f ca="1">_xll.BDP(B100,"FUND_CLASS_ASSETS")</f>
        <v>#NAME?</v>
      </c>
      <c r="G100" s="6">
        <v>13.110099999999999</v>
      </c>
      <c r="H100" s="6">
        <v>12.3414</v>
      </c>
      <c r="I100" s="18">
        <f t="shared" si="3"/>
        <v>-5.8634182805623047E-2</v>
      </c>
      <c r="J100" s="20"/>
      <c r="K100" s="6"/>
      <c r="L100" s="6">
        <v>9.2352600000000002</v>
      </c>
    </row>
    <row r="101" spans="1:12" ht="17.25" customHeight="1" x14ac:dyDescent="0.45">
      <c r="A101" t="s">
        <v>505</v>
      </c>
      <c r="B101" t="s">
        <v>506</v>
      </c>
      <c r="C101" t="s">
        <v>507</v>
      </c>
      <c r="D101" s="5">
        <v>40514</v>
      </c>
      <c r="E101" s="5" t="s">
        <v>505</v>
      </c>
      <c r="F101" s="7">
        <f>VLOOKUP(A101,'RVMx-Intern'!$F$3:$AG$161,28,0)/1000</f>
        <v>15.631</v>
      </c>
      <c r="G101" s="6">
        <v>18.865829999999999</v>
      </c>
      <c r="H101" s="6">
        <f>VLOOKUP(A101,'RVMx-Intern'!$F$3:$I$161,4,0)</f>
        <v>17.698799999999999</v>
      </c>
      <c r="I101" s="14">
        <f t="shared" si="3"/>
        <v>-6.1859457018323627E-2</v>
      </c>
      <c r="J101" s="20"/>
      <c r="K101" s="6"/>
      <c r="L101" s="6">
        <v>9.1844300000000008</v>
      </c>
    </row>
    <row r="102" spans="1:12" ht="17.25" customHeight="1" x14ac:dyDescent="0.45">
      <c r="A102" t="s">
        <v>607</v>
      </c>
      <c r="B102" t="s">
        <v>608</v>
      </c>
      <c r="C102" t="s">
        <v>609</v>
      </c>
      <c r="D102" s="5">
        <v>41562</v>
      </c>
      <c r="E102" s="5" t="s">
        <v>607</v>
      </c>
      <c r="F102" s="7">
        <f>VLOOKUP(A102,'RVMx-Intern'!$F$3:$AG$161,28,0)/1000</f>
        <v>3.5379999999999998</v>
      </c>
      <c r="G102" s="6">
        <v>10.58553</v>
      </c>
      <c r="H102" s="6">
        <f>VLOOKUP(A102,'RVMx-Intern'!$F$3:$I$161,4,0)</f>
        <v>9.7851999999999997</v>
      </c>
      <c r="I102" s="14">
        <f t="shared" si="3"/>
        <v>-7.5606039565331185E-2</v>
      </c>
      <c r="J102" s="20"/>
      <c r="K102" s="6"/>
      <c r="L102" s="6">
        <v>9.7426899999999996</v>
      </c>
    </row>
    <row r="103" spans="1:12" ht="17.25" customHeight="1" x14ac:dyDescent="0.45">
      <c r="A103" t="s">
        <v>573</v>
      </c>
      <c r="B103" t="s">
        <v>574</v>
      </c>
      <c r="C103" t="s">
        <v>575</v>
      </c>
      <c r="D103" s="5">
        <v>42180</v>
      </c>
      <c r="E103" s="5" t="s">
        <v>573</v>
      </c>
      <c r="F103" s="7">
        <f>VLOOKUP(A103,'RVMx-Intern'!$F$3:$AG$161,28,0)/1000</f>
        <v>5.0049999999999999</v>
      </c>
      <c r="G103" s="6">
        <v>9.73</v>
      </c>
      <c r="H103" s="6">
        <f>VLOOKUP(A103,'RVMx-Intern'!$F$3:$I$161,4,0)</f>
        <v>8.9802</v>
      </c>
      <c r="I103" s="14">
        <f t="shared" si="3"/>
        <v>-7.7060637204522164E-2</v>
      </c>
      <c r="J103" s="20"/>
      <c r="K103" s="6"/>
      <c r="L103" s="6">
        <v>19.220859999999998</v>
      </c>
    </row>
    <row r="104" spans="1:12" ht="17.25" customHeight="1" x14ac:dyDescent="0.45">
      <c r="A104" t="s">
        <v>555</v>
      </c>
      <c r="B104" t="s">
        <v>556</v>
      </c>
      <c r="C104" t="s">
        <v>557</v>
      </c>
      <c r="D104" s="5">
        <v>34394</v>
      </c>
      <c r="E104" s="5" t="s">
        <v>555</v>
      </c>
      <c r="F104" s="7">
        <f>VLOOKUP(A104,'RVMx-Intern'!$F$3:$AG$161,28,0)/1000</f>
        <v>26.728999999999999</v>
      </c>
      <c r="G104" s="6">
        <v>18.375630000000001</v>
      </c>
      <c r="H104" s="6">
        <f>VLOOKUP(A104,'RVMx-Intern'!$F$3:$I$161,4,0)</f>
        <v>16.931100000000001</v>
      </c>
      <c r="I104" s="14">
        <f t="shared" si="3"/>
        <v>-7.8611182310484029E-2</v>
      </c>
      <c r="J104" s="20"/>
      <c r="K104" s="6"/>
      <c r="L104" s="6">
        <v>10.51188</v>
      </c>
    </row>
    <row r="105" spans="1:12" ht="17.25" customHeight="1" x14ac:dyDescent="0.45">
      <c r="A105" t="s">
        <v>636</v>
      </c>
      <c r="B105" t="s">
        <v>637</v>
      </c>
      <c r="C105" t="s">
        <v>638</v>
      </c>
      <c r="D105" s="5">
        <v>39472</v>
      </c>
      <c r="E105" s="5" t="s">
        <v>636</v>
      </c>
      <c r="F105" s="7">
        <f>VLOOKUP(A105,'RVMx-Intern'!$F$3:$AG$161,28,0)/1000</f>
        <v>4.6689999999999996</v>
      </c>
      <c r="G105" s="6">
        <v>13.7201</v>
      </c>
      <c r="H105" s="6">
        <f>VLOOKUP(A105,'RVMx-Intern'!$F$3:$I$161,4,0)</f>
        <v>12.584</v>
      </c>
      <c r="I105" s="14">
        <f t="shared" si="3"/>
        <v>-8.2805518910212039E-2</v>
      </c>
      <c r="J105" s="20"/>
      <c r="K105" s="6"/>
      <c r="L105" s="6">
        <v>19.24868</v>
      </c>
    </row>
    <row r="106" spans="1:12" ht="17.25" customHeight="1" x14ac:dyDescent="0.45">
      <c r="A106" t="s">
        <v>581</v>
      </c>
      <c r="B106" t="s">
        <v>582</v>
      </c>
      <c r="C106" t="s">
        <v>583</v>
      </c>
      <c r="D106" s="5">
        <v>38433</v>
      </c>
      <c r="E106" s="5" t="s">
        <v>581</v>
      </c>
      <c r="F106" s="7">
        <f>VLOOKUP(A106,'RVMx-Intern'!$F$3:$AG$161,28,0)/1000</f>
        <v>13.635</v>
      </c>
      <c r="G106" s="6">
        <v>12.2601</v>
      </c>
      <c r="H106" s="6">
        <f>VLOOKUP(A106,'RVMx-Intern'!$F$3:$I$161,4,0)</f>
        <v>11.235200000000001</v>
      </c>
      <c r="I106" s="14">
        <f t="shared" si="3"/>
        <v>-8.359638175871309E-2</v>
      </c>
      <c r="J106" s="20"/>
      <c r="K106" s="6"/>
      <c r="L106" s="6">
        <v>9.701314</v>
      </c>
    </row>
    <row r="107" spans="1:12" ht="17.25" customHeight="1" x14ac:dyDescent="0.45">
      <c r="A107" t="s">
        <v>621</v>
      </c>
      <c r="B107" t="s">
        <v>622</v>
      </c>
      <c r="C107" t="s">
        <v>623</v>
      </c>
      <c r="D107" s="5">
        <v>42201</v>
      </c>
      <c r="E107" s="5" t="s">
        <v>621</v>
      </c>
      <c r="F107" s="7" t="e">
        <f ca="1">_xll.BDP(B107,"FUND_CLASS_ASSETS")</f>
        <v>#NAME?</v>
      </c>
      <c r="G107" s="6">
        <v>9.8026999999999997</v>
      </c>
      <c r="H107" s="6">
        <v>8.9792000000000005</v>
      </c>
      <c r="I107" s="18">
        <f t="shared" si="3"/>
        <v>-8.4007467330429297E-2</v>
      </c>
      <c r="J107" s="20"/>
      <c r="K107" s="6"/>
      <c r="L107" s="6">
        <v>9.7054899999999993</v>
      </c>
    </row>
    <row r="108" spans="1:12" ht="17.25" customHeight="1" x14ac:dyDescent="0.45">
      <c r="A108" t="s">
        <v>617</v>
      </c>
      <c r="B108" t="s">
        <v>618</v>
      </c>
      <c r="C108" t="s">
        <v>619</v>
      </c>
      <c r="D108" s="5">
        <v>36004</v>
      </c>
      <c r="E108" s="5" t="s">
        <v>617</v>
      </c>
      <c r="F108" s="7">
        <f>VLOOKUP(A108,'RVMx-Intern'!$F$3:$AG$161,28,0)/1000</f>
        <v>77.388000000000005</v>
      </c>
      <c r="G108" s="6">
        <v>9.8622499999999995</v>
      </c>
      <c r="H108" s="6">
        <f>VLOOKUP(A108,'RVMx-Intern'!$F$3:$I$161,4,0)</f>
        <v>9.0096000000000007</v>
      </c>
      <c r="I108" s="14">
        <f t="shared" si="3"/>
        <v>-8.6455930441836193E-2</v>
      </c>
      <c r="J108" s="20"/>
      <c r="K108" s="6"/>
      <c r="L108" s="6">
        <v>9.6227999999999998</v>
      </c>
    </row>
    <row r="109" spans="1:12" ht="17.25" customHeight="1" x14ac:dyDescent="0.45">
      <c r="A109" t="s">
        <v>624</v>
      </c>
      <c r="B109" t="s">
        <v>625</v>
      </c>
      <c r="C109" t="s">
        <v>626</v>
      </c>
      <c r="D109" s="5">
        <v>34394</v>
      </c>
      <c r="E109" s="5" t="s">
        <v>624</v>
      </c>
      <c r="F109" s="7">
        <f>VLOOKUP(A109,'RVMx-Intern'!$F$3:$AG$161,28,0)/1000</f>
        <v>20.28</v>
      </c>
      <c r="G109" s="6">
        <v>52.998249999999999</v>
      </c>
      <c r="H109" s="6">
        <f>VLOOKUP(A109,'RVMx-Intern'!$F$3:$I$161,4,0)</f>
        <v>48.013399999999997</v>
      </c>
      <c r="I109" s="14">
        <f t="shared" si="3"/>
        <v>-9.4056879236578572E-2</v>
      </c>
      <c r="J109" s="20"/>
      <c r="K109" s="6"/>
      <c r="L109" s="6">
        <v>51.734360000000002</v>
      </c>
    </row>
    <row r="110" spans="1:12" ht="17.25" customHeight="1" x14ac:dyDescent="0.45">
      <c r="A110" t="s">
        <v>604</v>
      </c>
      <c r="B110" t="s">
        <v>605</v>
      </c>
      <c r="C110" t="s">
        <v>606</v>
      </c>
      <c r="D110" s="5">
        <v>42059</v>
      </c>
      <c r="E110" s="5" t="s">
        <v>604</v>
      </c>
      <c r="F110" s="7">
        <f>VLOOKUP(A110,'RVMx-Intern'!$F$3:$AG$161,28,0)/1000</f>
        <v>1.7509999999999999</v>
      </c>
      <c r="G110" s="6">
        <v>19.350000000000001</v>
      </c>
      <c r="H110" s="6">
        <f>VLOOKUP(A110,'RVMx-Intern'!$F$3:$I$161,4,0)</f>
        <v>17.462800000000001</v>
      </c>
      <c r="I110" s="14">
        <f t="shared" si="3"/>
        <v>-9.7529715762273872E-2</v>
      </c>
      <c r="J110" s="20"/>
      <c r="K110" s="6"/>
      <c r="L110" s="6">
        <v>12.764200000000001</v>
      </c>
    </row>
    <row r="111" spans="1:12" ht="17.25" customHeight="1" x14ac:dyDescent="0.45">
      <c r="A111" t="s">
        <v>610</v>
      </c>
      <c r="B111" t="s">
        <v>611</v>
      </c>
      <c r="C111" t="s">
        <v>612</v>
      </c>
      <c r="D111" s="5">
        <v>42059</v>
      </c>
      <c r="E111" s="5" t="s">
        <v>610</v>
      </c>
      <c r="F111" s="7">
        <f>VLOOKUP(A111,'RVMx-Intern'!$F$3:$AG$161,28,0)/1000</f>
        <v>1.226</v>
      </c>
      <c r="G111" s="6">
        <v>19.47</v>
      </c>
      <c r="H111" s="6">
        <f>VLOOKUP(A111,'RVMx-Intern'!$F$3:$I$161,4,0)</f>
        <v>17.567900000000002</v>
      </c>
      <c r="I111" s="14">
        <f t="shared" si="3"/>
        <v>-9.7693888032870935E-2</v>
      </c>
      <c r="J111" s="20"/>
      <c r="K111" s="6"/>
      <c r="L111" s="6">
        <v>10.15277</v>
      </c>
    </row>
    <row r="112" spans="1:12" ht="17.25" customHeight="1" x14ac:dyDescent="0.45">
      <c r="A112" t="s">
        <v>597</v>
      </c>
      <c r="B112" t="s">
        <v>598</v>
      </c>
      <c r="C112" t="s">
        <v>599</v>
      </c>
      <c r="D112" s="5">
        <v>41453</v>
      </c>
      <c r="E112" s="5" t="s">
        <v>597</v>
      </c>
      <c r="F112" s="7">
        <f>VLOOKUP(A112,'RVMx-Intern'!$F$3:$AG$161,28,0)/1000</f>
        <v>1.444</v>
      </c>
      <c r="G112" s="6">
        <v>9.2165400000000002</v>
      </c>
      <c r="H112" s="6">
        <f>VLOOKUP(A112,'RVMx-Intern'!$F$3:$I$161,4,0)</f>
        <v>8.2890999999999995</v>
      </c>
      <c r="I112" s="14">
        <f t="shared" si="3"/>
        <v>-0.1006277843963137</v>
      </c>
      <c r="J112" s="20"/>
      <c r="K112" s="6"/>
      <c r="L112" s="6">
        <v>7.182175</v>
      </c>
    </row>
    <row r="113" spans="1:12" ht="17.25" customHeight="1" x14ac:dyDescent="0.45">
      <c r="A113" t="s">
        <v>630</v>
      </c>
      <c r="B113" t="s">
        <v>631</v>
      </c>
      <c r="C113" t="s">
        <v>632</v>
      </c>
      <c r="D113" s="5">
        <v>42185</v>
      </c>
      <c r="E113" s="5" t="s">
        <v>630</v>
      </c>
      <c r="F113" s="7">
        <f>VLOOKUP(A113,'RVMx-Intern'!$F$3:$AG$161,28,0)/1000</f>
        <v>1.5109999999999999</v>
      </c>
      <c r="G113" s="6">
        <v>10.48</v>
      </c>
      <c r="H113" s="6">
        <f>VLOOKUP(A113,'RVMx-Intern'!$F$3:$I$161,4,0)</f>
        <v>9.2287999999999997</v>
      </c>
      <c r="I113" s="14">
        <f t="shared" si="3"/>
        <v>-0.11938931297709932</v>
      </c>
      <c r="J113" s="20"/>
      <c r="K113" s="6"/>
      <c r="L113" s="6">
        <v>13.00117</v>
      </c>
    </row>
    <row r="114" spans="1:12" ht="17.25" customHeight="1" x14ac:dyDescent="0.45">
      <c r="A114" t="s">
        <v>639</v>
      </c>
      <c r="B114" t="s">
        <v>640</v>
      </c>
      <c r="C114" t="s">
        <v>641</v>
      </c>
      <c r="D114" s="5">
        <v>41705</v>
      </c>
      <c r="E114" s="5" t="s">
        <v>639</v>
      </c>
      <c r="F114" s="7">
        <f>VLOOKUP(A114,'RVMx-Intern'!$F$3:$AG$161,28,0)/1000</f>
        <v>1.39</v>
      </c>
      <c r="G114" s="6">
        <v>10.34</v>
      </c>
      <c r="H114" s="6">
        <f>VLOOKUP(A114,'RVMx-Intern'!$F$3:$I$161,4,0)</f>
        <v>8.9922000000000004</v>
      </c>
      <c r="I114" s="14">
        <f t="shared" si="3"/>
        <v>-0.13034816247582204</v>
      </c>
      <c r="J114" s="20"/>
      <c r="K114" s="6"/>
      <c r="L114" s="6">
        <v>9.5270290000000006</v>
      </c>
    </row>
    <row r="115" spans="1:12" ht="17.25" customHeight="1" x14ac:dyDescent="0.45">
      <c r="A115" t="s">
        <v>642</v>
      </c>
      <c r="B115" t="s">
        <v>643</v>
      </c>
      <c r="C115" t="s">
        <v>644</v>
      </c>
      <c r="D115" s="5">
        <v>41887</v>
      </c>
      <c r="E115" s="5" t="s">
        <v>642</v>
      </c>
      <c r="F115" s="7">
        <f>VLOOKUP(A115,'RVMx-Intern'!$F$3:$AG$161,28,0)/1000</f>
        <v>3.5529999999999999</v>
      </c>
      <c r="G115" s="6">
        <v>10.45</v>
      </c>
      <c r="H115" s="6">
        <f>VLOOKUP(A115,'RVMx-Intern'!$F$3:$I$161,4,0)</f>
        <v>8.9987999999999992</v>
      </c>
      <c r="I115" s="14">
        <f t="shared" si="3"/>
        <v>-0.13887081339712926</v>
      </c>
      <c r="J115" s="20"/>
      <c r="K115" s="6"/>
      <c r="L115" s="6">
        <v>9.3595229999999994</v>
      </c>
    </row>
  </sheetData>
  <autoFilter ref="A2:J115" xr:uid="{00000000-0009-0000-0000-000000000000}">
    <sortState ref="A9:J115">
      <sortCondition descending="1" ref="I2:I115"/>
    </sortState>
  </autoFilter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"/>
  <sheetViews>
    <sheetView showGridLines="0" zoomScaleNormal="100" workbookViewId="0"/>
  </sheetViews>
  <sheetFormatPr baseColWidth="10" defaultColWidth="9.1328125" defaultRowHeight="14.25" x14ac:dyDescent="0.45"/>
  <cols>
    <col min="1" max="1" width="14.3984375" customWidth="1"/>
    <col min="2" max="2" width="17.1328125" customWidth="1"/>
    <col min="3" max="3" width="35.265625" customWidth="1"/>
    <col min="4" max="4" width="12.86328125" hidden="1" customWidth="1"/>
    <col min="5" max="5" width="14.59765625" customWidth="1"/>
    <col min="6" max="6" width="20.1328125" customWidth="1"/>
    <col min="7" max="8" width="19.73046875" customWidth="1"/>
    <col min="9" max="9" width="14.1328125" customWidth="1"/>
    <col min="10" max="1023" width="10.73046875" customWidth="1"/>
    <col min="1024" max="1025" width="9.1328125" customWidth="1"/>
  </cols>
  <sheetData>
    <row r="1" spans="1:11" x14ac:dyDescent="0.45">
      <c r="G1" s="1" t="s">
        <v>0</v>
      </c>
      <c r="H1" s="1" t="s">
        <v>673</v>
      </c>
      <c r="J1" s="295">
        <f>MEDIAN(I7:I83)</f>
        <v>-2.4635310798213461E-2</v>
      </c>
    </row>
    <row r="2" spans="1:11" x14ac:dyDescent="0.45">
      <c r="A2" s="2" t="s">
        <v>1</v>
      </c>
      <c r="B2" s="2" t="s">
        <v>2</v>
      </c>
      <c r="C2" s="2" t="s">
        <v>3</v>
      </c>
      <c r="D2" s="3" t="s">
        <v>4</v>
      </c>
      <c r="E2" s="4" t="s">
        <v>1</v>
      </c>
      <c r="F2" s="3" t="s">
        <v>5</v>
      </c>
      <c r="G2" s="3" t="s">
        <v>6</v>
      </c>
      <c r="H2" s="3" t="s">
        <v>7</v>
      </c>
      <c r="I2" s="3" t="s">
        <v>8</v>
      </c>
      <c r="J2" s="296" t="e">
        <f ca="1">AVERAGE(F7:F83)</f>
        <v>#NAME?</v>
      </c>
    </row>
    <row r="3" spans="1:11" hidden="1" x14ac:dyDescent="0.45">
      <c r="A3" t="s">
        <v>86</v>
      </c>
      <c r="B3" t="s">
        <v>87</v>
      </c>
      <c r="C3" t="s">
        <v>88</v>
      </c>
      <c r="D3" s="5">
        <v>41334</v>
      </c>
      <c r="E3" s="5" t="s">
        <v>86</v>
      </c>
      <c r="F3" s="7" t="e">
        <f>VLOOKUP(A3,'RFMx-Intern'!$F$3:$AG$161,28,0)/1000</f>
        <v>#N/A</v>
      </c>
      <c r="G3" s="6">
        <v>10.4451</v>
      </c>
      <c r="H3" s="6" t="e">
        <f>VLOOKUP(A3,'RFMx-Intern'!$F$3:$I$250,4,0)</f>
        <v>#N/A</v>
      </c>
      <c r="I3" s="14" t="e">
        <f t="shared" ref="I3:I9" si="0">H3/G3-1</f>
        <v>#N/A</v>
      </c>
    </row>
    <row r="4" spans="1:11" hidden="1" x14ac:dyDescent="0.45">
      <c r="A4" t="s">
        <v>144</v>
      </c>
      <c r="B4" t="s">
        <v>145</v>
      </c>
      <c r="C4" t="s">
        <v>146</v>
      </c>
      <c r="D4" s="5">
        <v>42287</v>
      </c>
      <c r="E4" s="5" t="s">
        <v>144</v>
      </c>
      <c r="F4" s="7" t="e">
        <f>VLOOKUP(A4,'RFMx-Intern'!$F$3:$AG$161,28,0)/1000</f>
        <v>#N/A</v>
      </c>
      <c r="G4" s="6">
        <v>10.352</v>
      </c>
      <c r="H4" s="6" t="e">
        <f>VLOOKUP(A4,'RFMx-Intern'!$F$3:$I$250,4,0)</f>
        <v>#N/A</v>
      </c>
      <c r="I4" s="14" t="e">
        <f t="shared" si="0"/>
        <v>#N/A</v>
      </c>
    </row>
    <row r="5" spans="1:11" hidden="1" x14ac:dyDescent="0.45">
      <c r="A5" t="s">
        <v>214</v>
      </c>
      <c r="B5" t="s">
        <v>215</v>
      </c>
      <c r="C5" t="s">
        <v>216</v>
      </c>
      <c r="D5" s="5">
        <v>36658</v>
      </c>
      <c r="E5" s="5" t="s">
        <v>214</v>
      </c>
      <c r="F5" s="7" t="e">
        <f>VLOOKUP(A5,'RFMx-Intern'!$F$3:$AG$161,28,0)/1000</f>
        <v>#N/A</v>
      </c>
      <c r="G5" s="6">
        <v>8.5799000000000003</v>
      </c>
      <c r="H5" s="6" t="e">
        <f>VLOOKUP(A5,'RFMx-Intern'!$F$3:$I$250,4,0)</f>
        <v>#N/A</v>
      </c>
      <c r="I5" s="14" t="e">
        <f t="shared" si="0"/>
        <v>#N/A</v>
      </c>
    </row>
    <row r="6" spans="1:11" hidden="1" x14ac:dyDescent="0.45">
      <c r="A6" t="s">
        <v>275</v>
      </c>
      <c r="B6" t="s">
        <v>276</v>
      </c>
      <c r="C6" t="s">
        <v>277</v>
      </c>
      <c r="D6" s="5">
        <v>42306</v>
      </c>
      <c r="E6" s="5" t="s">
        <v>275</v>
      </c>
      <c r="F6" s="7" t="e">
        <f>VLOOKUP(A6,'RFMx-Intern'!$F$3:$AG$161,28,0)/1000</f>
        <v>#N/A</v>
      </c>
      <c r="G6" s="6">
        <v>9.9700000000000006</v>
      </c>
      <c r="H6" s="6" t="e">
        <f>VLOOKUP(A6,'RFMx-Intern'!$F$3:$I$250,4,0)</f>
        <v>#N/A</v>
      </c>
      <c r="I6" s="14" t="e">
        <f t="shared" si="0"/>
        <v>#N/A</v>
      </c>
    </row>
    <row r="7" spans="1:11" x14ac:dyDescent="0.45">
      <c r="A7" t="s">
        <v>11</v>
      </c>
      <c r="B7" t="s">
        <v>12</v>
      </c>
      <c r="C7" t="s">
        <v>13</v>
      </c>
      <c r="D7" s="5">
        <v>42181</v>
      </c>
      <c r="E7" s="5" t="s">
        <v>11</v>
      </c>
      <c r="F7" s="7">
        <f>VLOOKUP(A7,'RFMx-Intern'!$F$3:$AG$161,28,0)/1000</f>
        <v>8.875</v>
      </c>
      <c r="G7" s="6">
        <v>9.65</v>
      </c>
      <c r="H7" s="6">
        <f>VLOOKUP(A7,'RFMx-Intern'!$F$3:$I$250,4,0)</f>
        <v>10.838800000000001</v>
      </c>
      <c r="I7" s="14">
        <f t="shared" si="0"/>
        <v>0.12319170984455963</v>
      </c>
    </row>
    <row r="8" spans="1:11" x14ac:dyDescent="0.45">
      <c r="A8" t="s">
        <v>14</v>
      </c>
      <c r="B8" t="s">
        <v>15</v>
      </c>
      <c r="C8" t="s">
        <v>16</v>
      </c>
      <c r="D8" s="5">
        <v>40477</v>
      </c>
      <c r="E8" s="5" t="s">
        <v>14</v>
      </c>
      <c r="F8" s="7">
        <f>VLOOKUP(A8,'RFMx-Intern'!$F$3:$AG$161,28,0)/1000</f>
        <v>9.3019999999999996</v>
      </c>
      <c r="G8" s="6">
        <v>13.514189999999999</v>
      </c>
      <c r="H8" s="6">
        <f>VLOOKUP(A8,'RFMx-Intern'!$F$3:$I$250,4,0)</f>
        <v>14.885899999999999</v>
      </c>
      <c r="I8" s="14">
        <f t="shared" si="0"/>
        <v>0.1015014588369707</v>
      </c>
    </row>
    <row r="9" spans="1:11" x14ac:dyDescent="0.45">
      <c r="A9" t="s">
        <v>17</v>
      </c>
      <c r="B9" t="s">
        <v>18</v>
      </c>
      <c r="C9" t="s">
        <v>19</v>
      </c>
      <c r="D9" s="5">
        <v>35807</v>
      </c>
      <c r="E9" s="5" t="s">
        <v>17</v>
      </c>
      <c r="F9" s="7">
        <f>VLOOKUP(A9,'RFMx-Intern'!$F$3:$AG$161,28,0)/1000</f>
        <v>11.629</v>
      </c>
      <c r="G9" s="6">
        <v>13.202920000000001</v>
      </c>
      <c r="H9" s="6">
        <f>VLOOKUP(A9,'RFMx-Intern'!$F$3:$I$250,4,0)</f>
        <v>14.3689</v>
      </c>
      <c r="I9" s="14">
        <f t="shared" si="0"/>
        <v>8.831228243449174E-2</v>
      </c>
    </row>
    <row r="10" spans="1:11" x14ac:dyDescent="0.45">
      <c r="C10" s="293" t="s">
        <v>664</v>
      </c>
      <c r="D10" s="5"/>
      <c r="E10" s="5"/>
      <c r="F10" s="7"/>
      <c r="G10" s="6"/>
      <c r="H10" s="6"/>
      <c r="I10" s="17">
        <v>7.0000000000000007E-2</v>
      </c>
      <c r="K10" s="8"/>
    </row>
    <row r="11" spans="1:11" x14ac:dyDescent="0.45">
      <c r="C11" s="293" t="s">
        <v>665</v>
      </c>
      <c r="D11" s="5"/>
      <c r="E11" s="5"/>
      <c r="F11" s="7"/>
      <c r="G11" s="6"/>
      <c r="H11" s="6"/>
      <c r="I11" s="17">
        <v>5.6000000000000001E-2</v>
      </c>
    </row>
    <row r="12" spans="1:11" x14ac:dyDescent="0.45">
      <c r="C12" s="293" t="s">
        <v>666</v>
      </c>
      <c r="D12" s="5"/>
      <c r="E12" s="5"/>
      <c r="F12" s="7"/>
      <c r="G12" s="6"/>
      <c r="H12" s="6"/>
      <c r="I12" s="17">
        <v>5.1999999999999998E-2</v>
      </c>
      <c r="J12" s="20">
        <f>MEDIAN(I12:I114)</f>
        <v>-2.5601840970500001E-2</v>
      </c>
    </row>
    <row r="13" spans="1:11" x14ac:dyDescent="0.45">
      <c r="A13" t="s">
        <v>50</v>
      </c>
      <c r="B13" t="s">
        <v>51</v>
      </c>
      <c r="C13" t="s">
        <v>52</v>
      </c>
      <c r="D13" s="5">
        <v>42188</v>
      </c>
      <c r="E13" s="5" t="s">
        <v>50</v>
      </c>
      <c r="F13" s="7">
        <f>VLOOKUP(A13,'RFMx-Intern'!$F$3:$AG$161,28,0)/1000</f>
        <v>30.648</v>
      </c>
      <c r="G13" s="6">
        <v>0.99548300000000001</v>
      </c>
      <c r="H13" s="6">
        <f>VLOOKUP(A13,'RFMx-Intern'!$F$3:$I$250,4,0)</f>
        <v>1.0046999999999999</v>
      </c>
      <c r="I13" s="14">
        <f t="shared" ref="I13:I44" si="1">H13/G13-1</f>
        <v>9.2588220994229697E-3</v>
      </c>
    </row>
    <row r="14" spans="1:11" x14ac:dyDescent="0.45">
      <c r="A14" t="s">
        <v>45</v>
      </c>
      <c r="B14" t="s">
        <v>46</v>
      </c>
      <c r="C14" t="s">
        <v>47</v>
      </c>
      <c r="D14" s="5">
        <v>42020</v>
      </c>
      <c r="E14" s="5" t="s">
        <v>45</v>
      </c>
      <c r="F14" s="7">
        <f>VLOOKUP(A14,'RFMx-Intern'!$F$3:$AG$161,28,0)/1000</f>
        <v>25.907</v>
      </c>
      <c r="G14" s="6">
        <v>11.38517</v>
      </c>
      <c r="H14" s="6">
        <f>VLOOKUP(A14,'RFMx-Intern'!$F$3:$I$250,4,0)</f>
        <v>11.3866</v>
      </c>
      <c r="I14" s="14">
        <f t="shared" si="1"/>
        <v>1.2560198925437582E-4</v>
      </c>
    </row>
    <row r="15" spans="1:11" x14ac:dyDescent="0.45">
      <c r="A15" t="s">
        <v>37</v>
      </c>
      <c r="B15" t="s">
        <v>38</v>
      </c>
      <c r="C15" t="s">
        <v>39</v>
      </c>
      <c r="D15" s="5">
        <v>41628</v>
      </c>
      <c r="E15" s="5" t="s">
        <v>37</v>
      </c>
      <c r="F15" s="7">
        <f>VLOOKUP(A15,'RFMx-Intern'!$F$3:$AG$161,28,0)/1000</f>
        <v>38.697000000000003</v>
      </c>
      <c r="G15" s="6">
        <v>104.21980000000001</v>
      </c>
      <c r="H15" s="6">
        <f>VLOOKUP(A15,'RFMx-Intern'!$F$3:$I$250,4,0)</f>
        <v>104.2218</v>
      </c>
      <c r="I15" s="14">
        <f t="shared" si="1"/>
        <v>1.9190211456798778E-5</v>
      </c>
    </row>
    <row r="16" spans="1:11" x14ac:dyDescent="0.45">
      <c r="A16" t="s">
        <v>110</v>
      </c>
      <c r="B16" t="s">
        <v>111</v>
      </c>
      <c r="C16" t="s">
        <v>112</v>
      </c>
      <c r="D16" s="5">
        <v>32500</v>
      </c>
      <c r="E16" s="5" t="s">
        <v>110</v>
      </c>
      <c r="F16" s="7">
        <f>VLOOKUP(A16,'RFMx-Intern'!$F$3:$AG$161,28,0)/1000</f>
        <v>33.652000000000001</v>
      </c>
      <c r="G16" s="6">
        <v>23.713280000000001</v>
      </c>
      <c r="H16" s="6">
        <f>VLOOKUP(A16,'RFMx-Intern'!$F$3:$I$250,4,0)</f>
        <v>23.711500000000001</v>
      </c>
      <c r="I16" s="14">
        <f t="shared" si="1"/>
        <v>-7.506342437657576E-5</v>
      </c>
    </row>
    <row r="17" spans="1:9" x14ac:dyDescent="0.45">
      <c r="A17" t="s">
        <v>26</v>
      </c>
      <c r="B17" t="s">
        <v>27</v>
      </c>
      <c r="C17" t="s">
        <v>28</v>
      </c>
      <c r="D17" s="5">
        <v>41244</v>
      </c>
      <c r="E17" s="5" t="s">
        <v>26</v>
      </c>
      <c r="F17" s="7">
        <f>VLOOKUP(A17,'RFMx-Intern'!$F$3:$AG$161,28,0)/1000</f>
        <v>0.373</v>
      </c>
      <c r="G17" s="6">
        <v>10.235200000000001</v>
      </c>
      <c r="H17" s="6">
        <f>VLOOKUP(A17,'RFMx-Intern'!$F$3:$I$250,4,0)</f>
        <v>10.2197</v>
      </c>
      <c r="I17" s="14">
        <f t="shared" si="1"/>
        <v>-1.5143817414413618E-3</v>
      </c>
    </row>
    <row r="18" spans="1:9" x14ac:dyDescent="0.45">
      <c r="A18" t="s">
        <v>33</v>
      </c>
      <c r="B18" t="s">
        <v>34</v>
      </c>
      <c r="C18" t="s">
        <v>35</v>
      </c>
      <c r="D18" s="5">
        <v>41712</v>
      </c>
      <c r="E18" s="5" t="s">
        <v>33</v>
      </c>
      <c r="F18" s="7">
        <f>VLOOKUP(A18,'RFMx-Intern'!$F$3:$AG$161,28,0)/1000</f>
        <v>9.9480000000000004</v>
      </c>
      <c r="G18" s="6">
        <v>10.06</v>
      </c>
      <c r="H18" s="6">
        <f>VLOOKUP(A18,'RFMx-Intern'!$F$3:$I$250,4,0)</f>
        <v>10.019299999999999</v>
      </c>
      <c r="I18" s="14">
        <f t="shared" si="1"/>
        <v>-4.045725646123377E-3</v>
      </c>
    </row>
    <row r="19" spans="1:9" x14ac:dyDescent="0.45">
      <c r="A19" t="s">
        <v>79</v>
      </c>
      <c r="B19" t="s">
        <v>80</v>
      </c>
      <c r="C19" t="s">
        <v>81</v>
      </c>
      <c r="D19" s="5">
        <v>42055</v>
      </c>
      <c r="E19" s="5" t="s">
        <v>79</v>
      </c>
      <c r="F19" s="7">
        <f>VLOOKUP(A19,'RFMx-Intern'!$F$3:$AG$161,28,0)/1000</f>
        <v>18.010999999999999</v>
      </c>
      <c r="G19" s="6">
        <v>11.00299</v>
      </c>
      <c r="H19" s="6">
        <f>VLOOKUP(A19,'RFMx-Intern'!$F$3:$I$250,4,0)</f>
        <v>10.934799999999999</v>
      </c>
      <c r="I19" s="14">
        <f t="shared" si="1"/>
        <v>-6.1974063413673397E-3</v>
      </c>
    </row>
    <row r="20" spans="1:9" x14ac:dyDescent="0.45">
      <c r="A20" t="s">
        <v>54</v>
      </c>
      <c r="B20" t="s">
        <v>55</v>
      </c>
      <c r="C20" t="s">
        <v>56</v>
      </c>
      <c r="D20" s="5">
        <v>41831</v>
      </c>
      <c r="E20" s="5" t="s">
        <v>54</v>
      </c>
      <c r="F20" s="7">
        <f>VLOOKUP(A20,'RFMx-Intern'!$F$3:$AG$161,28,0)/1000</f>
        <v>822.625</v>
      </c>
      <c r="G20" s="6">
        <v>126.04</v>
      </c>
      <c r="H20" s="6">
        <f>VLOOKUP(A20,'RFMx-Intern'!$F$3:$I$250,4,0)</f>
        <v>125.1653</v>
      </c>
      <c r="I20" s="14">
        <f t="shared" si="1"/>
        <v>-6.9398603617899512E-3</v>
      </c>
    </row>
    <row r="21" spans="1:9" x14ac:dyDescent="0.45">
      <c r="A21" t="s">
        <v>64</v>
      </c>
      <c r="B21" t="s">
        <v>65</v>
      </c>
      <c r="C21" t="s">
        <v>66</v>
      </c>
      <c r="D21" s="5">
        <v>42020</v>
      </c>
      <c r="E21" s="5" t="s">
        <v>64</v>
      </c>
      <c r="F21" s="7">
        <f>VLOOKUP(A21,'RFMx-Intern'!$F$3:$AG$161,28,0)/1000</f>
        <v>142.56299999999999</v>
      </c>
      <c r="G21" s="6">
        <v>11.3588</v>
      </c>
      <c r="H21" s="6">
        <f>VLOOKUP(A21,'RFMx-Intern'!$F$3:$I$250,4,0)</f>
        <v>11.2753</v>
      </c>
      <c r="I21" s="14">
        <f t="shared" si="1"/>
        <v>-7.3511286403493692E-3</v>
      </c>
    </row>
    <row r="22" spans="1:9" x14ac:dyDescent="0.45">
      <c r="A22" t="s">
        <v>41</v>
      </c>
      <c r="B22" t="s">
        <v>42</v>
      </c>
      <c r="C22" t="s">
        <v>43</v>
      </c>
      <c r="D22" s="5">
        <v>34394</v>
      </c>
      <c r="E22" s="5" t="s">
        <v>41</v>
      </c>
      <c r="F22" s="7">
        <f>VLOOKUP(A22,'RFMx-Intern'!$F$3:$AG$161,28,0)/1000</f>
        <v>26.408000000000001</v>
      </c>
      <c r="G22" s="6">
        <v>17.470400000000001</v>
      </c>
      <c r="H22" s="6">
        <f>VLOOKUP(A22,'RFMx-Intern'!$F$3:$I$250,4,0)</f>
        <v>17.3338</v>
      </c>
      <c r="I22" s="14">
        <f t="shared" si="1"/>
        <v>-7.8189394633209064E-3</v>
      </c>
    </row>
    <row r="23" spans="1:9" x14ac:dyDescent="0.45">
      <c r="A23" t="s">
        <v>132</v>
      </c>
      <c r="B23" t="s">
        <v>133</v>
      </c>
      <c r="C23" t="s">
        <v>134</v>
      </c>
      <c r="D23" s="5">
        <v>41320</v>
      </c>
      <c r="E23" s="5" t="s">
        <v>132</v>
      </c>
      <c r="F23" s="7">
        <f>VLOOKUP(A23,'RFMx-Intern'!$F$3:$AG$161,28,0)/1000</f>
        <v>3.4420000000000002</v>
      </c>
      <c r="G23" s="6">
        <v>10.62</v>
      </c>
      <c r="H23" s="6">
        <v>10.52</v>
      </c>
      <c r="I23" s="14">
        <f t="shared" si="1"/>
        <v>-9.4161958568738102E-3</v>
      </c>
    </row>
    <row r="24" spans="1:9" x14ac:dyDescent="0.45">
      <c r="A24" t="s">
        <v>136</v>
      </c>
      <c r="B24" t="s">
        <v>137</v>
      </c>
      <c r="C24" t="s">
        <v>138</v>
      </c>
      <c r="D24" s="5">
        <v>41418</v>
      </c>
      <c r="E24" s="5" t="s">
        <v>136</v>
      </c>
      <c r="F24" s="7">
        <f>VLOOKUP(A24,'RFMx-Intern'!$F$3:$AG$161,28,0)/1000</f>
        <v>10.837999999999999</v>
      </c>
      <c r="G24" s="6">
        <v>10.130000000000001</v>
      </c>
      <c r="H24" s="6">
        <f>VLOOKUP(A24,'RFMx-Intern'!$F$3:$I$250,4,0)</f>
        <v>10.023</v>
      </c>
      <c r="I24" s="14">
        <f t="shared" si="1"/>
        <v>-1.0562685093780999E-2</v>
      </c>
    </row>
    <row r="25" spans="1:9" x14ac:dyDescent="0.45">
      <c r="A25" t="s">
        <v>82</v>
      </c>
      <c r="B25" t="s">
        <v>83</v>
      </c>
      <c r="C25" t="s">
        <v>84</v>
      </c>
      <c r="D25" s="5">
        <v>42188</v>
      </c>
      <c r="E25" s="5" t="s">
        <v>82</v>
      </c>
      <c r="F25" s="7">
        <f>VLOOKUP(A25,'RFMx-Intern'!$F$3:$AG$161,28,0)/1000</f>
        <v>0</v>
      </c>
      <c r="G25" s="6">
        <v>11.389900000000001</v>
      </c>
      <c r="H25" s="6">
        <f>VLOOKUP(A25,'RFMx-Intern'!$F$3:$I$250,4,0)</f>
        <v>11.2643</v>
      </c>
      <c r="I25" s="14">
        <f t="shared" si="1"/>
        <v>-1.1027313672639871E-2</v>
      </c>
    </row>
    <row r="26" spans="1:9" x14ac:dyDescent="0.45">
      <c r="A26" t="s">
        <v>141</v>
      </c>
      <c r="B26" t="s">
        <v>142</v>
      </c>
      <c r="C26" t="s">
        <v>143</v>
      </c>
      <c r="D26" s="5">
        <v>35986</v>
      </c>
      <c r="E26" s="5" t="s">
        <v>141</v>
      </c>
      <c r="F26" s="7">
        <f>VLOOKUP(A26,'RFMx-Intern'!$F$3:$AG$161,28,0)/1000</f>
        <v>14.798</v>
      </c>
      <c r="G26" s="6">
        <v>5.4751000000000003</v>
      </c>
      <c r="H26" s="6">
        <f>VLOOKUP(A26,'RFMx-Intern'!$F$3:$I$250,4,0)</f>
        <v>5.4100999999999999</v>
      </c>
      <c r="I26" s="14">
        <f t="shared" si="1"/>
        <v>-1.1871929279830606E-2</v>
      </c>
    </row>
    <row r="27" spans="1:9" x14ac:dyDescent="0.45">
      <c r="A27" t="s">
        <v>119</v>
      </c>
      <c r="B27" t="s">
        <v>120</v>
      </c>
      <c r="C27" t="s">
        <v>121</v>
      </c>
      <c r="D27" s="5">
        <v>41996</v>
      </c>
      <c r="E27" s="5" t="s">
        <v>119</v>
      </c>
      <c r="F27" s="7">
        <f>VLOOKUP(A27,'RFMx-Intern'!$F$3:$AG$161,28,0)/1000</f>
        <v>827.66899999999998</v>
      </c>
      <c r="G27" s="6">
        <v>112.54</v>
      </c>
      <c r="H27" s="6">
        <f>VLOOKUP(A27,'RFMx-Intern'!$F$3:$I$250,4,0)</f>
        <v>111.16719999999999</v>
      </c>
      <c r="I27" s="14">
        <f t="shared" si="1"/>
        <v>-1.2198329482850601E-2</v>
      </c>
    </row>
    <row r="28" spans="1:9" x14ac:dyDescent="0.45">
      <c r="A28" t="s">
        <v>106</v>
      </c>
      <c r="B28" t="s">
        <v>107</v>
      </c>
      <c r="C28" t="s">
        <v>108</v>
      </c>
      <c r="D28" s="5">
        <v>37095</v>
      </c>
      <c r="E28" s="5" t="s">
        <v>106</v>
      </c>
      <c r="F28" s="7">
        <f>VLOOKUP(A28,'RFMx-Intern'!$F$3:$AG$161,28,0)/1000</f>
        <v>3.3639999999999999</v>
      </c>
      <c r="G28" s="6">
        <v>13.112399999999999</v>
      </c>
      <c r="H28" s="6">
        <f>VLOOKUP(A28,'RFMx-Intern'!$F$3:$I$250,4,0)</f>
        <v>12.951000000000001</v>
      </c>
      <c r="I28" s="14">
        <f t="shared" si="1"/>
        <v>-1.2308959458222635E-2</v>
      </c>
    </row>
    <row r="29" spans="1:9" x14ac:dyDescent="0.45">
      <c r="A29" t="s">
        <v>103</v>
      </c>
      <c r="B29" t="s">
        <v>104</v>
      </c>
      <c r="C29" t="s">
        <v>105</v>
      </c>
      <c r="D29" s="5">
        <v>36553</v>
      </c>
      <c r="E29" s="5" t="s">
        <v>103</v>
      </c>
      <c r="F29" s="7">
        <f>VLOOKUP(A29,'RFMx-Intern'!$F$3:$AG$161,28,0)/1000</f>
        <v>24.71</v>
      </c>
      <c r="G29" s="6">
        <v>8.8904399999999999</v>
      </c>
      <c r="H29" s="6">
        <f>VLOOKUP(A29,'RFMx-Intern'!$F$3:$I$250,4,0)</f>
        <v>8.7698</v>
      </c>
      <c r="I29" s="14">
        <f t="shared" si="1"/>
        <v>-1.3569632099198703E-2</v>
      </c>
    </row>
    <row r="30" spans="1:9" x14ac:dyDescent="0.45">
      <c r="A30" t="s">
        <v>122</v>
      </c>
      <c r="B30" t="s">
        <v>123</v>
      </c>
      <c r="C30" t="s">
        <v>124</v>
      </c>
      <c r="D30" s="5">
        <v>42055</v>
      </c>
      <c r="E30" s="5" t="s">
        <v>122</v>
      </c>
      <c r="F30" s="7">
        <f>VLOOKUP(A30,'RFMx-Intern'!$F$3:$AG$161,28,0)/1000</f>
        <v>64.3</v>
      </c>
      <c r="G30" s="6">
        <v>10.979620000000001</v>
      </c>
      <c r="H30" s="6">
        <f>VLOOKUP(A30,'RFMx-Intern'!$F$3:$I$250,4,0)</f>
        <v>10.8301</v>
      </c>
      <c r="I30" s="14">
        <f t="shared" si="1"/>
        <v>-1.3617957634235123E-2</v>
      </c>
    </row>
    <row r="31" spans="1:9" x14ac:dyDescent="0.45">
      <c r="A31" t="s">
        <v>61</v>
      </c>
      <c r="B31" t="s">
        <v>62</v>
      </c>
      <c r="C31" t="s">
        <v>63</v>
      </c>
      <c r="D31" s="5">
        <v>34394</v>
      </c>
      <c r="E31" s="5" t="s">
        <v>61</v>
      </c>
      <c r="F31" s="7">
        <f>VLOOKUP(A31,'RFMx-Intern'!$F$3:$AG$161,28,0)/1000</f>
        <v>106.724</v>
      </c>
      <c r="G31" s="6">
        <v>22.20926</v>
      </c>
      <c r="H31" s="6">
        <f>VLOOKUP(A31,'RFMx-Intern'!$F$3:$I$250,4,0)</f>
        <v>21.860399999999998</v>
      </c>
      <c r="I31" s="14">
        <f t="shared" si="1"/>
        <v>-1.5707862396135752E-2</v>
      </c>
    </row>
    <row r="32" spans="1:9" x14ac:dyDescent="0.45">
      <c r="A32" t="s">
        <v>100</v>
      </c>
      <c r="B32" t="s">
        <v>101</v>
      </c>
      <c r="C32" t="s">
        <v>102</v>
      </c>
      <c r="D32" s="5">
        <v>36872</v>
      </c>
      <c r="E32" s="5" t="s">
        <v>100</v>
      </c>
      <c r="F32" s="7">
        <f>VLOOKUP(A32,'RFMx-Intern'!$F$3:$AG$161,28,0)/1000</f>
        <v>4525.93</v>
      </c>
      <c r="G32" s="6">
        <v>126.71129999999999</v>
      </c>
      <c r="H32" s="6">
        <f>VLOOKUP(A32,'RFMx-Intern'!$F$3:$I$250,4,0)</f>
        <v>124.71939999999999</v>
      </c>
      <c r="I32" s="14">
        <f t="shared" si="1"/>
        <v>-1.5719987088760101E-2</v>
      </c>
    </row>
    <row r="33" spans="1:9" x14ac:dyDescent="0.45">
      <c r="A33" t="s">
        <v>193</v>
      </c>
      <c r="B33" t="s">
        <v>194</v>
      </c>
      <c r="C33" t="s">
        <v>195</v>
      </c>
      <c r="D33" s="5">
        <v>37161</v>
      </c>
      <c r="E33" s="5" t="s">
        <v>193</v>
      </c>
      <c r="F33" s="7">
        <f>VLOOKUP(A33,'RFMx-Intern'!$F$3:$AG$161,28,0)/1000</f>
        <v>45.533000000000001</v>
      </c>
      <c r="G33" s="6">
        <v>97.606129999999993</v>
      </c>
      <c r="H33" s="6">
        <f>VLOOKUP(A33,'RFMx-Intern'!$F$3:$I$250,4,0)</f>
        <v>96.0458</v>
      </c>
      <c r="I33" s="14">
        <f t="shared" si="1"/>
        <v>-1.5985983667214265E-2</v>
      </c>
    </row>
    <row r="34" spans="1:9" x14ac:dyDescent="0.45">
      <c r="A34" t="s">
        <v>179</v>
      </c>
      <c r="B34" t="s">
        <v>180</v>
      </c>
      <c r="C34" t="s">
        <v>181</v>
      </c>
      <c r="D34" s="5">
        <v>38468</v>
      </c>
      <c r="E34" s="5" t="s">
        <v>179</v>
      </c>
      <c r="F34" s="7">
        <f>VLOOKUP(A34,'RFMx-Intern'!$F$3:$AG$161,28,0)/1000</f>
        <v>33.912999999999997</v>
      </c>
      <c r="G34" s="6">
        <v>11.806900000000001</v>
      </c>
      <c r="H34" s="6">
        <f>VLOOKUP(A34,'RFMx-Intern'!$F$3:$I$250,4,0)</f>
        <v>11.614100000000001</v>
      </c>
      <c r="I34" s="14">
        <f t="shared" si="1"/>
        <v>-1.632943448322588E-2</v>
      </c>
    </row>
    <row r="35" spans="1:9" x14ac:dyDescent="0.45">
      <c r="A35" t="s">
        <v>176</v>
      </c>
      <c r="B35" t="s">
        <v>177</v>
      </c>
      <c r="C35" t="s">
        <v>178</v>
      </c>
      <c r="D35" s="5">
        <v>42055</v>
      </c>
      <c r="E35" s="5" t="s">
        <v>176</v>
      </c>
      <c r="F35" s="7">
        <f>VLOOKUP(A35,'RFMx-Intern'!$F$3:$AG$161,28,0)/1000</f>
        <v>0</v>
      </c>
      <c r="G35" s="6">
        <v>10.94872</v>
      </c>
      <c r="H35" s="6">
        <f>VLOOKUP(A35,'RFMx-Intern'!$F$3:$I$250,4,0)</f>
        <v>10.7699</v>
      </c>
      <c r="I35" s="14">
        <f t="shared" si="1"/>
        <v>-1.6332502794847215E-2</v>
      </c>
    </row>
    <row r="36" spans="1:9" x14ac:dyDescent="0.45">
      <c r="A36" t="s">
        <v>147</v>
      </c>
      <c r="B36" t="s">
        <v>148</v>
      </c>
      <c r="C36" t="s">
        <v>149</v>
      </c>
      <c r="D36" s="5">
        <v>33828</v>
      </c>
      <c r="E36" s="5" t="s">
        <v>147</v>
      </c>
      <c r="F36" s="7">
        <f>VLOOKUP(A36,'RFMx-Intern'!$F$3:$AG$161,28,0)/1000</f>
        <v>112.619</v>
      </c>
      <c r="G36" s="6">
        <v>12.351940000000001</v>
      </c>
      <c r="H36" s="6">
        <f>VLOOKUP(A36,'RFMx-Intern'!$F$3:$I$250,4,0)</f>
        <v>12.1463</v>
      </c>
      <c r="I36" s="14">
        <f t="shared" si="1"/>
        <v>-1.6648396931979947E-2</v>
      </c>
    </row>
    <row r="37" spans="1:9" x14ac:dyDescent="0.45">
      <c r="A37" t="s">
        <v>72</v>
      </c>
      <c r="B37" t="s">
        <v>73</v>
      </c>
      <c r="C37" t="s">
        <v>74</v>
      </c>
      <c r="D37" s="5">
        <v>36126</v>
      </c>
      <c r="E37" s="5" t="s">
        <v>72</v>
      </c>
      <c r="F37" s="7">
        <f>VLOOKUP(A37,'RFMx-Intern'!$F$3:$AG$161,28,0)/1000</f>
        <v>98.891999999999996</v>
      </c>
      <c r="G37" s="6">
        <v>8.5105799999999991</v>
      </c>
      <c r="H37" s="6">
        <f>VLOOKUP(A37,'RFMx-Intern'!$F$3:$I$250,4,0)</f>
        <v>8.3535000000000004</v>
      </c>
      <c r="I37" s="14">
        <f t="shared" si="1"/>
        <v>-1.8457026430630963E-2</v>
      </c>
    </row>
    <row r="38" spans="1:9" x14ac:dyDescent="0.45">
      <c r="A38" t="s">
        <v>220</v>
      </c>
      <c r="B38" t="s">
        <v>221</v>
      </c>
      <c r="C38" t="s">
        <v>222</v>
      </c>
      <c r="D38" s="5">
        <v>39392</v>
      </c>
      <c r="E38" s="5" t="s">
        <v>220</v>
      </c>
      <c r="F38" s="7">
        <f>VLOOKUP(A38,'RFMx-Intern'!$F$3:$AG$161,28,0)/1000</f>
        <v>59.774999999999999</v>
      </c>
      <c r="G38" s="6">
        <v>783.01340000000005</v>
      </c>
      <c r="H38" s="6">
        <f>VLOOKUP(A38,'RFMx-Intern'!$F$3:$I$250,4,0)</f>
        <v>768.0874</v>
      </c>
      <c r="I38" s="14">
        <f t="shared" si="1"/>
        <v>-1.9062253596170975E-2</v>
      </c>
    </row>
    <row r="39" spans="1:9" x14ac:dyDescent="0.45">
      <c r="A39" t="s">
        <v>116</v>
      </c>
      <c r="B39" t="s">
        <v>117</v>
      </c>
      <c r="C39" t="s">
        <v>118</v>
      </c>
      <c r="D39" s="5">
        <v>37209</v>
      </c>
      <c r="E39" s="5" t="s">
        <v>116</v>
      </c>
      <c r="F39" s="7">
        <f>VLOOKUP(A39,'RFMx-Intern'!$F$3:$AG$161,28,0)/1000</f>
        <v>292.05099999999999</v>
      </c>
      <c r="G39" s="6">
        <v>750.51300000000003</v>
      </c>
      <c r="H39" s="6">
        <f>VLOOKUP(A39,'RFMx-Intern'!$F$3:$I$250,4,0)</f>
        <v>735.57849999999996</v>
      </c>
      <c r="I39" s="14">
        <f t="shared" si="1"/>
        <v>-1.9899055712559344E-2</v>
      </c>
    </row>
    <row r="40" spans="1:9" x14ac:dyDescent="0.45">
      <c r="A40" t="s">
        <v>92</v>
      </c>
      <c r="B40" t="s">
        <v>93</v>
      </c>
      <c r="C40" t="s">
        <v>94</v>
      </c>
      <c r="D40" s="5">
        <v>41899</v>
      </c>
      <c r="E40" s="5" t="s">
        <v>92</v>
      </c>
      <c r="F40" s="7">
        <f>VLOOKUP(A40,'RFMx-Intern'!$F$3:$AG$161,28,0)/1000</f>
        <v>91.879000000000005</v>
      </c>
      <c r="G40" s="6">
        <v>10.308</v>
      </c>
      <c r="H40" s="6">
        <f>VLOOKUP(A40,'RFMx-Intern'!$F$3:$I$250,4,0)</f>
        <v>10.1014</v>
      </c>
      <c r="I40" s="14">
        <f t="shared" si="1"/>
        <v>-2.004268529297637E-2</v>
      </c>
    </row>
    <row r="41" spans="1:9" x14ac:dyDescent="0.45">
      <c r="A41" t="s">
        <v>189</v>
      </c>
      <c r="B41" t="s">
        <v>190</v>
      </c>
      <c r="C41" t="s">
        <v>191</v>
      </c>
      <c r="D41" s="5">
        <v>42128</v>
      </c>
      <c r="E41" s="5" t="s">
        <v>189</v>
      </c>
      <c r="F41" s="7">
        <f>VLOOKUP(A41,'RFMx-Intern'!$F$3:$AG$161,28,0)/1000</f>
        <v>50.878</v>
      </c>
      <c r="G41" s="6">
        <v>96.96</v>
      </c>
      <c r="H41" s="6">
        <f>VLOOKUP(A41,'RFMx-Intern'!$F$3:$I$250,4,0)</f>
        <v>94.920100000000005</v>
      </c>
      <c r="I41" s="14">
        <f t="shared" si="1"/>
        <v>-2.1038572607260608E-2</v>
      </c>
    </row>
    <row r="42" spans="1:9" x14ac:dyDescent="0.45">
      <c r="A42" t="s">
        <v>159</v>
      </c>
      <c r="B42" t="s">
        <v>160</v>
      </c>
      <c r="C42" t="s">
        <v>161</v>
      </c>
      <c r="D42" s="5">
        <v>35418</v>
      </c>
      <c r="E42" s="5" t="s">
        <v>159</v>
      </c>
      <c r="F42" s="7">
        <f>VLOOKUP(A42,'RFMx-Intern'!$F$3:$AG$161,28,0)/1000</f>
        <v>101.498</v>
      </c>
      <c r="G42" s="6">
        <v>867.66819999999996</v>
      </c>
      <c r="H42" s="6">
        <f>VLOOKUP(A42,'RFMx-Intern'!$F$3:$I$250,4,0)</f>
        <v>848.51350000000002</v>
      </c>
      <c r="I42" s="14">
        <f t="shared" si="1"/>
        <v>-2.207606548217389E-2</v>
      </c>
    </row>
    <row r="43" spans="1:9" x14ac:dyDescent="0.45">
      <c r="A43" t="s">
        <v>30</v>
      </c>
      <c r="B43" t="s">
        <v>31</v>
      </c>
      <c r="C43" t="s">
        <v>32</v>
      </c>
      <c r="D43" s="5">
        <v>35881</v>
      </c>
      <c r="E43" s="5" t="s">
        <v>30</v>
      </c>
      <c r="F43" s="7">
        <f>VLOOKUP(A43,'RFMx-Intern'!$F$3:$AG$161,28,0)/1000</f>
        <v>41.901000000000003</v>
      </c>
      <c r="G43" s="6">
        <v>9.4414499999999997</v>
      </c>
      <c r="H43" s="6">
        <f>VLOOKUP(A43,'RFMx-Intern'!$F$3:$I$250,4,0)</f>
        <v>9.2226999999999997</v>
      </c>
      <c r="I43" s="14">
        <f t="shared" si="1"/>
        <v>-2.3169110676855786E-2</v>
      </c>
    </row>
    <row r="44" spans="1:9" x14ac:dyDescent="0.45">
      <c r="A44" t="s">
        <v>153</v>
      </c>
      <c r="B44" t="s">
        <v>154</v>
      </c>
      <c r="C44" t="s">
        <v>155</v>
      </c>
      <c r="D44" s="5">
        <v>40339</v>
      </c>
      <c r="E44" s="5" t="s">
        <v>153</v>
      </c>
      <c r="F44" s="7">
        <f>VLOOKUP(A44,'RFMx-Intern'!$F$3:$AG$161,28,0)/1000</f>
        <v>134.35400000000001</v>
      </c>
      <c r="G44" s="6">
        <v>6.6328199999999997</v>
      </c>
      <c r="H44" s="6">
        <f>VLOOKUP(A44,'RFMx-Intern'!$F$3:$I$250,4,0)</f>
        <v>6.4737999999999998</v>
      </c>
      <c r="I44" s="14">
        <f t="shared" si="1"/>
        <v>-2.3974719651671528E-2</v>
      </c>
    </row>
    <row r="45" spans="1:9" x14ac:dyDescent="0.45">
      <c r="A45" t="s">
        <v>182</v>
      </c>
      <c r="B45" t="s">
        <v>183</v>
      </c>
      <c r="C45" t="s">
        <v>184</v>
      </c>
      <c r="D45" s="5">
        <v>37557</v>
      </c>
      <c r="E45" s="5" t="s">
        <v>182</v>
      </c>
      <c r="F45" s="7">
        <f>VLOOKUP(A45,'RFMx-Intern'!$F$3:$AG$161,28,0)/1000</f>
        <v>76.614999999999995</v>
      </c>
      <c r="G45" s="6">
        <v>12.54013</v>
      </c>
      <c r="H45" s="6">
        <f>VLOOKUP(A45,'RFMx-Intern'!$F$3:$I$250,4,0)</f>
        <v>12.231199999999999</v>
      </c>
      <c r="I45" s="14">
        <f t="shared" ref="I45:I76" si="2">H45/G45-1</f>
        <v>-2.4635310798213461E-2</v>
      </c>
    </row>
    <row r="46" spans="1:9" x14ac:dyDescent="0.45">
      <c r="A46" t="s">
        <v>251</v>
      </c>
      <c r="B46" t="s">
        <v>252</v>
      </c>
      <c r="C46" t="s">
        <v>253</v>
      </c>
      <c r="D46" s="5">
        <v>42186</v>
      </c>
      <c r="E46" s="5" t="s">
        <v>251</v>
      </c>
      <c r="F46" s="7">
        <f>VLOOKUP(A46,'RFMx-Intern'!$F$3:$AG$161,28,0)/1000</f>
        <v>103.068</v>
      </c>
      <c r="G46" s="6">
        <v>5.98</v>
      </c>
      <c r="H46" s="6">
        <f>VLOOKUP(A46,'RFMx-Intern'!$F$3:$I$250,4,0)</f>
        <v>5.8316999999999997</v>
      </c>
      <c r="I46" s="14">
        <f t="shared" si="2"/>
        <v>-2.4799331103679045E-2</v>
      </c>
    </row>
    <row r="47" spans="1:9" x14ac:dyDescent="0.45">
      <c r="A47" t="s">
        <v>156</v>
      </c>
      <c r="B47" t="s">
        <v>157</v>
      </c>
      <c r="C47" t="s">
        <v>158</v>
      </c>
      <c r="D47" s="5">
        <v>42328</v>
      </c>
      <c r="E47" s="5" t="s">
        <v>156</v>
      </c>
      <c r="F47" s="7">
        <f>VLOOKUP(A47,'RFMx-Intern'!$F$3:$AG$161,28,0)/1000</f>
        <v>554.83100000000002</v>
      </c>
      <c r="G47" s="6">
        <v>99.09</v>
      </c>
      <c r="H47" s="6">
        <f>VLOOKUP(A47,'RFMx-Intern'!$F$3:$I$250,4,0)</f>
        <v>96.575599999999994</v>
      </c>
      <c r="I47" s="14">
        <f t="shared" si="2"/>
        <v>-2.5374911696437685E-2</v>
      </c>
    </row>
    <row r="48" spans="1:9" x14ac:dyDescent="0.45">
      <c r="A48" t="s">
        <v>125</v>
      </c>
      <c r="B48" t="s">
        <v>126</v>
      </c>
      <c r="C48" t="s">
        <v>127</v>
      </c>
      <c r="D48" s="5">
        <v>34687</v>
      </c>
      <c r="E48" s="5" t="s">
        <v>125</v>
      </c>
      <c r="F48" s="7">
        <f>VLOOKUP(A48,'RFMx-Intern'!$F$3:$AG$161,28,0)/1000</f>
        <v>67.016000000000005</v>
      </c>
      <c r="G48" s="6">
        <v>11.059760000000001</v>
      </c>
      <c r="H48" s="6">
        <f>VLOOKUP(A48,'RFMx-Intern'!$F$3:$I$250,4,0)</f>
        <v>10.774100000000001</v>
      </c>
      <c r="I48" s="14">
        <f t="shared" si="2"/>
        <v>-2.5828770244562316E-2</v>
      </c>
    </row>
    <row r="49" spans="1:9" x14ac:dyDescent="0.45">
      <c r="A49" t="s">
        <v>58</v>
      </c>
      <c r="B49" t="s">
        <v>59</v>
      </c>
      <c r="C49" t="s">
        <v>60</v>
      </c>
      <c r="D49" s="5">
        <v>34901</v>
      </c>
      <c r="E49" s="5" t="s">
        <v>58</v>
      </c>
      <c r="F49" s="7" t="e">
        <f ca="1">_xll.BDP(B49,"FUND_CLASS_ASSETS")</f>
        <v>#NAME?</v>
      </c>
      <c r="G49" s="6">
        <v>11.0686</v>
      </c>
      <c r="H49" s="6">
        <v>10.779299999999999</v>
      </c>
      <c r="I49" s="14">
        <f t="shared" si="2"/>
        <v>-2.6137000162622215E-2</v>
      </c>
    </row>
    <row r="50" spans="1:9" x14ac:dyDescent="0.45">
      <c r="A50" t="s">
        <v>202</v>
      </c>
      <c r="B50" t="s">
        <v>203</v>
      </c>
      <c r="C50" t="s">
        <v>204</v>
      </c>
      <c r="D50" s="5">
        <v>40735</v>
      </c>
      <c r="E50" s="5" t="s">
        <v>202</v>
      </c>
      <c r="F50" s="7" t="e">
        <f ca="1">_xll.BDP(B50,"FUND_CLASS_ASSETS")</f>
        <v>#NAME?</v>
      </c>
      <c r="G50" s="6">
        <v>16.45</v>
      </c>
      <c r="H50" s="6">
        <v>15.99</v>
      </c>
      <c r="I50" s="14">
        <f t="shared" si="2"/>
        <v>-2.7963525835866254E-2</v>
      </c>
    </row>
    <row r="51" spans="1:9" x14ac:dyDescent="0.45">
      <c r="A51" t="s">
        <v>170</v>
      </c>
      <c r="B51" t="s">
        <v>171</v>
      </c>
      <c r="C51" t="s">
        <v>172</v>
      </c>
      <c r="D51" s="5">
        <v>39029</v>
      </c>
      <c r="E51" s="5" t="s">
        <v>170</v>
      </c>
      <c r="F51" s="7">
        <f>VLOOKUP(A51,'RFMx-Intern'!$F$3:$AG$161,28,0)/1000</f>
        <v>218.648</v>
      </c>
      <c r="G51" s="6">
        <v>11.27941</v>
      </c>
      <c r="H51" s="6">
        <f>VLOOKUP(A51,'RFMx-Intern'!$F$3:$I$250,4,0)</f>
        <v>10.9589</v>
      </c>
      <c r="I51" s="14">
        <f t="shared" si="2"/>
        <v>-2.8415493363571409E-2</v>
      </c>
    </row>
    <row r="52" spans="1:9" x14ac:dyDescent="0.45">
      <c r="A52" t="s">
        <v>163</v>
      </c>
      <c r="B52" t="s">
        <v>164</v>
      </c>
      <c r="C52" t="s">
        <v>165</v>
      </c>
      <c r="D52" s="5">
        <v>42002</v>
      </c>
      <c r="E52" s="5" t="s">
        <v>163</v>
      </c>
      <c r="F52" s="7">
        <f>VLOOKUP(A52,'RFMx-Intern'!$F$3:$AG$161,28,0)/1000</f>
        <v>7.7779999999999996</v>
      </c>
      <c r="G52" s="6">
        <v>5.83</v>
      </c>
      <c r="H52" s="6">
        <f>VLOOKUP(A52,'RFMx-Intern'!$F$3:$I$250,4,0)</f>
        <v>5.6635</v>
      </c>
      <c r="I52" s="14">
        <f t="shared" si="2"/>
        <v>-2.8559176672384279E-2</v>
      </c>
    </row>
    <row r="53" spans="1:9" x14ac:dyDescent="0.45">
      <c r="A53" t="s">
        <v>129</v>
      </c>
      <c r="B53" t="s">
        <v>130</v>
      </c>
      <c r="C53" t="s">
        <v>131</v>
      </c>
      <c r="D53" s="5">
        <v>41418</v>
      </c>
      <c r="E53" s="5" t="s">
        <v>129</v>
      </c>
      <c r="F53" s="7">
        <f>VLOOKUP(A53,'RFMx-Intern'!$F$3:$AG$161,28,0)/1000</f>
        <v>30.678000000000001</v>
      </c>
      <c r="G53" s="6">
        <v>10.46</v>
      </c>
      <c r="H53" s="6">
        <f>VLOOKUP(A53,'RFMx-Intern'!$F$3:$I$250,4,0)</f>
        <v>10.159700000000001</v>
      </c>
      <c r="I53" s="14">
        <f t="shared" si="2"/>
        <v>-2.8709369024856546E-2</v>
      </c>
    </row>
    <row r="54" spans="1:9" x14ac:dyDescent="0.45">
      <c r="A54" t="s">
        <v>150</v>
      </c>
      <c r="B54" t="s">
        <v>151</v>
      </c>
      <c r="C54" t="s">
        <v>152</v>
      </c>
      <c r="D54" s="5">
        <v>35576</v>
      </c>
      <c r="E54" s="5" t="s">
        <v>150</v>
      </c>
      <c r="F54" s="7">
        <f>VLOOKUP(A54,'RFMx-Intern'!$F$3:$AG$161,28,0)/1000</f>
        <v>4.298</v>
      </c>
      <c r="G54" s="6">
        <v>8.9372000000000007</v>
      </c>
      <c r="H54" s="6">
        <f>VLOOKUP(A54,'RFMx-Intern'!$F$3:$I$250,4,0)</f>
        <v>8.6754999999999995</v>
      </c>
      <c r="I54" s="14">
        <f t="shared" si="2"/>
        <v>-2.9282101776842984E-2</v>
      </c>
    </row>
    <row r="55" spans="1:9" x14ac:dyDescent="0.45">
      <c r="A55" t="s">
        <v>243</v>
      </c>
      <c r="B55" t="s">
        <v>244</v>
      </c>
      <c r="C55" t="s">
        <v>245</v>
      </c>
      <c r="D55" s="5">
        <v>42328</v>
      </c>
      <c r="E55" s="5" t="s">
        <v>243</v>
      </c>
      <c r="F55" s="7">
        <f>VLOOKUP(A55,'RFMx-Intern'!$F$3:$AG$161,28,0)/1000</f>
        <v>221.59</v>
      </c>
      <c r="G55" s="6">
        <v>99.67</v>
      </c>
      <c r="H55" s="6">
        <f>VLOOKUP(A55,'RFMx-Intern'!$F$3:$I$250,4,0)</f>
        <v>96.748699999999999</v>
      </c>
      <c r="I55" s="14">
        <f t="shared" si="2"/>
        <v>-2.9309722082873524E-2</v>
      </c>
    </row>
    <row r="56" spans="1:9" x14ac:dyDescent="0.45">
      <c r="A56" t="s">
        <v>217</v>
      </c>
      <c r="B56" t="s">
        <v>218</v>
      </c>
      <c r="C56" t="s">
        <v>219</v>
      </c>
      <c r="D56" s="5">
        <v>39029</v>
      </c>
      <c r="E56" s="5" t="s">
        <v>217</v>
      </c>
      <c r="F56" s="7">
        <f>VLOOKUP(A56,'RFMx-Intern'!$F$3:$AG$161,28,0)/1000</f>
        <v>92.075999999999993</v>
      </c>
      <c r="G56" s="6">
        <v>10.919129999999999</v>
      </c>
      <c r="H56" s="6">
        <f>VLOOKUP(A56,'RFMx-Intern'!$F$3:$I$250,4,0)</f>
        <v>10.5733</v>
      </c>
      <c r="I56" s="14">
        <f t="shared" si="2"/>
        <v>-3.1671937233094583E-2</v>
      </c>
    </row>
    <row r="57" spans="1:9" x14ac:dyDescent="0.45">
      <c r="A57" t="s">
        <v>235</v>
      </c>
      <c r="B57" t="s">
        <v>236</v>
      </c>
      <c r="C57" t="s">
        <v>237</v>
      </c>
      <c r="D57" s="5">
        <v>40421</v>
      </c>
      <c r="E57" s="5" t="s">
        <v>235</v>
      </c>
      <c r="F57" s="7">
        <f>VLOOKUP(A57,'RFMx-Intern'!$F$3:$AG$161,28,0)/1000</f>
        <v>2461.3490000000002</v>
      </c>
      <c r="G57" s="6">
        <v>108.09</v>
      </c>
      <c r="H57" s="6">
        <f>VLOOKUP(A57,'RFMx-Intern'!$F$3:$I$250,4,0)</f>
        <v>104.5856</v>
      </c>
      <c r="I57" s="14">
        <f t="shared" si="2"/>
        <v>-3.242113053936535E-2</v>
      </c>
    </row>
    <row r="58" spans="1:9" x14ac:dyDescent="0.45">
      <c r="A58" t="s">
        <v>266</v>
      </c>
      <c r="B58" t="s">
        <v>267</v>
      </c>
      <c r="C58" t="s">
        <v>268</v>
      </c>
      <c r="D58" s="5">
        <v>40553</v>
      </c>
      <c r="E58" s="5" t="s">
        <v>266</v>
      </c>
      <c r="F58" s="7">
        <f>VLOOKUP(A58,'RFMx-Intern'!$F$3:$AG$161,28,0)/1000</f>
        <v>603.78399999999999</v>
      </c>
      <c r="G58" s="6">
        <v>104.15600000000001</v>
      </c>
      <c r="H58" s="6">
        <f>VLOOKUP(A58,'RFMx-Intern'!$F$3:$I$250,4,0)</f>
        <v>100.70359999999999</v>
      </c>
      <c r="I58" s="14">
        <f t="shared" si="2"/>
        <v>-3.3146434194861629E-2</v>
      </c>
    </row>
    <row r="59" spans="1:9" x14ac:dyDescent="0.45">
      <c r="A59" t="s">
        <v>166</v>
      </c>
      <c r="B59" t="s">
        <v>167</v>
      </c>
      <c r="C59" t="s">
        <v>168</v>
      </c>
      <c r="D59" s="5">
        <v>37032</v>
      </c>
      <c r="E59" s="5" t="s">
        <v>166</v>
      </c>
      <c r="F59" s="7">
        <f>VLOOKUP(A59,'RFMx-Intern'!$F$3:$AG$161,28,0)/1000</f>
        <v>528.26199999999994</v>
      </c>
      <c r="G59" s="6">
        <v>125.0762</v>
      </c>
      <c r="H59" s="6">
        <f>VLOOKUP(A59,'RFMx-Intern'!$F$3:$I$250,4,0)</f>
        <v>120.8999</v>
      </c>
      <c r="I59" s="14">
        <f t="shared" si="2"/>
        <v>-3.3390045428306925E-2</v>
      </c>
    </row>
    <row r="60" spans="1:9" x14ac:dyDescent="0.45">
      <c r="A60" t="s">
        <v>173</v>
      </c>
      <c r="B60" t="s">
        <v>174</v>
      </c>
      <c r="C60" t="s">
        <v>175</v>
      </c>
      <c r="D60" s="5">
        <v>41453</v>
      </c>
      <c r="E60" s="5" t="s">
        <v>173</v>
      </c>
      <c r="F60" s="7">
        <f>VLOOKUP(A60,'RFMx-Intern'!$F$3:$AG$161,28,0)/1000</f>
        <v>30.75</v>
      </c>
      <c r="G60" s="6">
        <v>10.40391</v>
      </c>
      <c r="H60" s="6">
        <f>VLOOKUP(A60,'RFMx-Intern'!$F$3:$I$250,4,0)</f>
        <v>10.0565</v>
      </c>
      <c r="I60" s="14">
        <f t="shared" si="2"/>
        <v>-3.3392253489313184E-2</v>
      </c>
    </row>
    <row r="61" spans="1:9" x14ac:dyDescent="0.45">
      <c r="A61" t="s">
        <v>223</v>
      </c>
      <c r="B61" t="s">
        <v>224</v>
      </c>
      <c r="C61" t="s">
        <v>225</v>
      </c>
      <c r="D61" s="5">
        <v>37232</v>
      </c>
      <c r="E61" s="5" t="s">
        <v>223</v>
      </c>
      <c r="F61" s="7" t="e">
        <f ca="1">_xll.BDP(B61,"FUND_CLASS_ASSETS")</f>
        <v>#NAME?</v>
      </c>
      <c r="G61" s="6">
        <v>16.296399999999998</v>
      </c>
      <c r="H61" s="6">
        <v>15.75</v>
      </c>
      <c r="I61" s="14">
        <f t="shared" si="2"/>
        <v>-3.3528877543506419E-2</v>
      </c>
    </row>
    <row r="62" spans="1:9" x14ac:dyDescent="0.45">
      <c r="A62" t="s">
        <v>231</v>
      </c>
      <c r="B62" t="s">
        <v>232</v>
      </c>
      <c r="C62" t="s">
        <v>233</v>
      </c>
      <c r="D62" s="5">
        <v>37076</v>
      </c>
      <c r="E62" s="5" t="s">
        <v>231</v>
      </c>
      <c r="F62" s="7">
        <f>VLOOKUP(A62,'RFMx-Intern'!$F$3:$AG$161,28,0)/1000</f>
        <v>777.31799999999998</v>
      </c>
      <c r="G62" s="6">
        <v>111.6285</v>
      </c>
      <c r="H62" s="6">
        <f>VLOOKUP(A62,'RFMx-Intern'!$F$3:$I$250,4,0)</f>
        <v>107.646</v>
      </c>
      <c r="I62" s="14">
        <f t="shared" si="2"/>
        <v>-3.5676372969268622E-2</v>
      </c>
    </row>
    <row r="63" spans="1:9" x14ac:dyDescent="0.45">
      <c r="A63" t="s">
        <v>75</v>
      </c>
      <c r="B63" t="s">
        <v>76</v>
      </c>
      <c r="C63" t="s">
        <v>77</v>
      </c>
      <c r="D63" s="5">
        <v>42201</v>
      </c>
      <c r="E63" s="5" t="s">
        <v>75</v>
      </c>
      <c r="F63" s="7" t="e">
        <f ca="1">_xll.BDP(B63,"FUND_CLASS_ASSETS")</f>
        <v>#NAME?</v>
      </c>
      <c r="G63" s="6">
        <v>9.8230000000000004</v>
      </c>
      <c r="H63" s="6">
        <v>9.4710000000000001</v>
      </c>
      <c r="I63" s="14">
        <f t="shared" si="2"/>
        <v>-3.5834266517357216E-2</v>
      </c>
    </row>
    <row r="64" spans="1:9" x14ac:dyDescent="0.45">
      <c r="A64" t="s">
        <v>199</v>
      </c>
      <c r="B64" t="s">
        <v>200</v>
      </c>
      <c r="C64" t="s">
        <v>201</v>
      </c>
      <c r="D64" s="5">
        <v>39176</v>
      </c>
      <c r="E64" s="5" t="s">
        <v>199</v>
      </c>
      <c r="F64" s="7">
        <f>VLOOKUP(A64,'RFMx-Intern'!$F$3:$AG$161,28,0)/1000</f>
        <v>80.003</v>
      </c>
      <c r="G64" s="6">
        <v>69.89743</v>
      </c>
      <c r="H64" s="6">
        <f>VLOOKUP(A64,'RFMx-Intern'!$F$3:$I$250,4,0)</f>
        <v>67.362200000000001</v>
      </c>
      <c r="I64" s="14">
        <f t="shared" si="2"/>
        <v>-3.6270718394081136E-2</v>
      </c>
    </row>
    <row r="65" spans="1:9" x14ac:dyDescent="0.45">
      <c r="A65" t="s">
        <v>89</v>
      </c>
      <c r="B65" t="s">
        <v>90</v>
      </c>
      <c r="C65" t="s">
        <v>91</v>
      </c>
      <c r="D65" s="5">
        <v>42201</v>
      </c>
      <c r="E65" s="5" t="s">
        <v>89</v>
      </c>
      <c r="F65" s="7">
        <f>VLOOKUP(A65,'RFMx-Intern'!$F$3:$AG$161,28,0)/1000</f>
        <v>15.207000000000001</v>
      </c>
      <c r="G65" s="6">
        <v>9.8805999999999994</v>
      </c>
      <c r="H65" s="6">
        <f>VLOOKUP(A65,'RFMx-Intern'!$F$3:$I$250,4,0)</f>
        <v>9.5213000000000001</v>
      </c>
      <c r="I65" s="14">
        <f t="shared" si="2"/>
        <v>-3.6364188409610643E-2</v>
      </c>
    </row>
    <row r="66" spans="1:9" x14ac:dyDescent="0.45">
      <c r="A66" t="s">
        <v>20</v>
      </c>
      <c r="B66" t="s">
        <v>21</v>
      </c>
      <c r="C66" t="s">
        <v>22</v>
      </c>
      <c r="D66" s="5">
        <v>41218</v>
      </c>
      <c r="E66" s="5" t="s">
        <v>20</v>
      </c>
      <c r="F66" s="7">
        <f>VLOOKUP(A66,'RFMx-Intern'!$F$3:$AG$161,28,0)/1000</f>
        <v>68.613</v>
      </c>
      <c r="G66" s="6">
        <v>6.3812699999999998</v>
      </c>
      <c r="H66" s="6">
        <f>VLOOKUP(A66,'RFMx-Intern'!$F$3:$I$250,4,0)</f>
        <v>6.1440999999999999</v>
      </c>
      <c r="I66" s="14">
        <f t="shared" si="2"/>
        <v>-3.7166582827556249E-2</v>
      </c>
    </row>
    <row r="67" spans="1:9" x14ac:dyDescent="0.45">
      <c r="A67" t="s">
        <v>260</v>
      </c>
      <c r="B67" t="s">
        <v>261</v>
      </c>
      <c r="C67" t="s">
        <v>262</v>
      </c>
      <c r="D67" s="5">
        <v>41562</v>
      </c>
      <c r="E67" s="5" t="s">
        <v>260</v>
      </c>
      <c r="F67" s="7">
        <f>VLOOKUP(A67,'RFMx-Intern'!$F$3:$AG$161,28,0)/1000</f>
        <v>35.116</v>
      </c>
      <c r="G67" s="6">
        <v>10.439299999999999</v>
      </c>
      <c r="H67" s="6">
        <f>VLOOKUP(A67,'RFMx-Intern'!$F$3:$I$250,4,0)</f>
        <v>10.043799999999999</v>
      </c>
      <c r="I67" s="14">
        <f t="shared" si="2"/>
        <v>-3.7885681990171727E-2</v>
      </c>
    </row>
    <row r="68" spans="1:9" x14ac:dyDescent="0.45">
      <c r="A68" t="s">
        <v>254</v>
      </c>
      <c r="B68" t="s">
        <v>255</v>
      </c>
      <c r="C68" t="s">
        <v>256</v>
      </c>
      <c r="D68" s="5">
        <v>41022</v>
      </c>
      <c r="E68" s="5" t="s">
        <v>254</v>
      </c>
      <c r="F68" s="7">
        <f>VLOOKUP(A68,'RFMx-Intern'!$F$3:$AG$161,28,0)/1000</f>
        <v>219.15799999999999</v>
      </c>
      <c r="G68" s="6">
        <v>107.26</v>
      </c>
      <c r="H68" s="6">
        <f>VLOOKUP(A68,'RFMx-Intern'!$F$3:$I$250,4,0)</f>
        <v>103.1559</v>
      </c>
      <c r="I68" s="14">
        <f t="shared" si="2"/>
        <v>-3.8263099011747181E-2</v>
      </c>
    </row>
    <row r="69" spans="1:9" x14ac:dyDescent="0.45">
      <c r="A69" t="s">
        <v>239</v>
      </c>
      <c r="B69" t="s">
        <v>240</v>
      </c>
      <c r="C69" t="s">
        <v>241</v>
      </c>
      <c r="D69" s="5">
        <v>36549</v>
      </c>
      <c r="E69" s="5" t="s">
        <v>239</v>
      </c>
      <c r="F69" s="7">
        <f>VLOOKUP(A69,'RFMx-Intern'!$F$3:$AG$161,28,0)/1000</f>
        <v>18.327999999999999</v>
      </c>
      <c r="G69" s="6">
        <v>7.2625520000000003</v>
      </c>
      <c r="H69" s="6">
        <f>VLOOKUP(A69,'RFMx-Intern'!$F$3:$I$250,4,0)</f>
        <v>6.9816000000000003</v>
      </c>
      <c r="I69" s="14">
        <f t="shared" si="2"/>
        <v>-3.8685024217382513E-2</v>
      </c>
    </row>
    <row r="70" spans="1:9" x14ac:dyDescent="0.45">
      <c r="A70" t="s">
        <v>211</v>
      </c>
      <c r="B70" t="s">
        <v>212</v>
      </c>
      <c r="C70" t="s">
        <v>213</v>
      </c>
      <c r="D70" s="5">
        <v>42002</v>
      </c>
      <c r="E70" s="5" t="s">
        <v>211</v>
      </c>
      <c r="F70" s="7">
        <f>VLOOKUP(A70,'RFMx-Intern'!$F$3:$AG$161,28,0)/1000</f>
        <v>7.2089999999999996</v>
      </c>
      <c r="G70" s="6">
        <v>5.81</v>
      </c>
      <c r="H70" s="6">
        <f>VLOOKUP(A70,'RFMx-Intern'!$F$3:$I$250,4,0)</f>
        <v>5.5846999999999998</v>
      </c>
      <c r="I70" s="14">
        <f t="shared" si="2"/>
        <v>-3.8777969018932823E-2</v>
      </c>
    </row>
    <row r="71" spans="1:9" x14ac:dyDescent="0.45">
      <c r="A71" t="s">
        <v>246</v>
      </c>
      <c r="B71" t="s">
        <v>247</v>
      </c>
      <c r="C71" t="s">
        <v>248</v>
      </c>
      <c r="D71" s="5">
        <v>39426</v>
      </c>
      <c r="E71" s="5" t="s">
        <v>246</v>
      </c>
      <c r="F71" s="7">
        <f>VLOOKUP(A71,'RFMx-Intern'!$F$3:$AG$161,28,0)/1000</f>
        <v>44.575000000000003</v>
      </c>
      <c r="G71" s="6">
        <v>11.947050000000001</v>
      </c>
      <c r="H71" s="6">
        <f>VLOOKUP(A71,'RFMx-Intern'!$F$3:$I$250,4,0)</f>
        <v>11.46</v>
      </c>
      <c r="I71" s="14">
        <f t="shared" si="2"/>
        <v>-4.0767386091127067E-2</v>
      </c>
    </row>
    <row r="72" spans="1:9" x14ac:dyDescent="0.45">
      <c r="A72" t="s">
        <v>205</v>
      </c>
      <c r="B72" t="s">
        <v>206</v>
      </c>
      <c r="C72" t="s">
        <v>207</v>
      </c>
      <c r="D72" s="5">
        <v>42172</v>
      </c>
      <c r="E72" s="5" t="s">
        <v>205</v>
      </c>
      <c r="F72" s="7">
        <f>VLOOKUP(A72,'RFMx-Intern'!$F$3:$AG$161,28,0)/1000</f>
        <v>2.63</v>
      </c>
      <c r="G72" s="6">
        <v>9.6999999999999993</v>
      </c>
      <c r="H72" s="6">
        <f>VLOOKUP(A72,'RFMx-Intern'!$F$3:$I$250,4,0)</f>
        <v>9.2764000000000006</v>
      </c>
      <c r="I72" s="14">
        <f t="shared" si="2"/>
        <v>-4.3670103092783408E-2</v>
      </c>
    </row>
    <row r="73" spans="1:9" x14ac:dyDescent="0.45">
      <c r="A73" t="s">
        <v>226</v>
      </c>
      <c r="B73" t="s">
        <v>227</v>
      </c>
      <c r="C73" t="s">
        <v>228</v>
      </c>
      <c r="D73" s="5">
        <v>42002</v>
      </c>
      <c r="E73" s="5" t="s">
        <v>226</v>
      </c>
      <c r="F73" s="7">
        <f>VLOOKUP(A73,'RFMx-Intern'!$F$3:$AG$161,28,0)/1000</f>
        <v>10.662000000000001</v>
      </c>
      <c r="G73" s="6">
        <v>5.8</v>
      </c>
      <c r="H73" s="6">
        <f>VLOOKUP(A73,'RFMx-Intern'!$F$3:$I$250,4,0)</f>
        <v>5.5401999999999996</v>
      </c>
      <c r="I73" s="14">
        <f t="shared" si="2"/>
        <v>-4.4793103448275917E-2</v>
      </c>
    </row>
    <row r="74" spans="1:9" x14ac:dyDescent="0.45">
      <c r="A74" t="s">
        <v>208</v>
      </c>
      <c r="B74" t="s">
        <v>209</v>
      </c>
      <c r="C74" t="s">
        <v>210</v>
      </c>
      <c r="D74" s="5">
        <v>42167</v>
      </c>
      <c r="E74" s="5" t="s">
        <v>208</v>
      </c>
      <c r="F74" s="7">
        <f>VLOOKUP(A74,'RFMx-Intern'!$F$3:$AG$161,28,0)/1000</f>
        <v>4.9569999999999999</v>
      </c>
      <c r="G74" s="6">
        <v>9.66</v>
      </c>
      <c r="H74" s="6">
        <f>VLOOKUP(A74,'RFMx-Intern'!$F$3:$I$250,4,0)</f>
        <v>9.2103999999999999</v>
      </c>
      <c r="I74" s="14">
        <f t="shared" si="2"/>
        <v>-4.6542443064182204E-2</v>
      </c>
    </row>
    <row r="75" spans="1:9" x14ac:dyDescent="0.45">
      <c r="A75" t="s">
        <v>263</v>
      </c>
      <c r="B75" t="s">
        <v>264</v>
      </c>
      <c r="C75" t="s">
        <v>265</v>
      </c>
      <c r="D75" s="5">
        <v>40735</v>
      </c>
      <c r="E75" s="5" t="s">
        <v>263</v>
      </c>
      <c r="F75" s="7" t="e">
        <f ca="1">_xll.BDP(B75,"FUND_CLASS_ASSETS")</f>
        <v>#NAME?</v>
      </c>
      <c r="G75" s="6">
        <v>15.89</v>
      </c>
      <c r="H75" s="6">
        <v>15.15</v>
      </c>
      <c r="I75" s="14">
        <f t="shared" si="2"/>
        <v>-4.6570169918187521E-2</v>
      </c>
    </row>
    <row r="76" spans="1:9" x14ac:dyDescent="0.45">
      <c r="A76" t="s">
        <v>269</v>
      </c>
      <c r="B76" t="s">
        <v>270</v>
      </c>
      <c r="C76" t="s">
        <v>271</v>
      </c>
      <c r="D76" s="5">
        <v>39465</v>
      </c>
      <c r="E76" s="5" t="s">
        <v>269</v>
      </c>
      <c r="F76" s="7">
        <f>VLOOKUP(A76,'RFMx-Intern'!$F$3:$AG$161,28,0)/1000</f>
        <v>14.096</v>
      </c>
      <c r="G76" s="6">
        <v>21.376581000000002</v>
      </c>
      <c r="H76" s="6">
        <f>VLOOKUP(A76,'RFMx-Intern'!$F$3:$I$250,4,0)</f>
        <v>20.365600000000001</v>
      </c>
      <c r="I76" s="14">
        <f t="shared" si="2"/>
        <v>-4.7293858639040565E-2</v>
      </c>
    </row>
    <row r="77" spans="1:9" x14ac:dyDescent="0.45">
      <c r="A77" t="s">
        <v>23</v>
      </c>
      <c r="B77" t="s">
        <v>24</v>
      </c>
      <c r="C77" t="s">
        <v>25</v>
      </c>
      <c r="D77" s="5">
        <v>42286</v>
      </c>
      <c r="E77" s="5" t="s">
        <v>23</v>
      </c>
      <c r="F77" s="7">
        <f>VLOOKUP(A77,'RFMx-Intern'!$F$3:$AG$161,28,0)/1000</f>
        <v>47.633000000000003</v>
      </c>
      <c r="G77" s="6">
        <v>1.0024999999999999</v>
      </c>
      <c r="H77" s="6">
        <f>VLOOKUP(A77,'RFMx-Intern'!$F$3:$I$250,4,0)</f>
        <v>0.95340000000000003</v>
      </c>
      <c r="I77" s="14">
        <f t="shared" ref="I77:I83" si="3">H77/G77-1</f>
        <v>-4.8977556109725651E-2</v>
      </c>
    </row>
    <row r="78" spans="1:9" x14ac:dyDescent="0.45">
      <c r="A78" t="s">
        <v>113</v>
      </c>
      <c r="B78" t="s">
        <v>114</v>
      </c>
      <c r="C78" t="s">
        <v>115</v>
      </c>
      <c r="D78" s="5">
        <v>42181</v>
      </c>
      <c r="E78" s="5" t="s">
        <v>113</v>
      </c>
      <c r="F78" s="7">
        <f>VLOOKUP(A78,'RFMx-Intern'!$F$3:$AG$161,28,0)/1000</f>
        <v>5.3109999999999999</v>
      </c>
      <c r="G78" s="6">
        <v>9.65</v>
      </c>
      <c r="H78" s="6">
        <f>VLOOKUP(A78,'RFMx-Intern'!$F$3:$I$250,4,0)</f>
        <v>9.1592000000000002</v>
      </c>
      <c r="I78" s="14">
        <f t="shared" si="3"/>
        <v>-5.0860103626943043E-2</v>
      </c>
    </row>
    <row r="79" spans="1:9" x14ac:dyDescent="0.45">
      <c r="A79" t="s">
        <v>185</v>
      </c>
      <c r="B79" t="s">
        <v>186</v>
      </c>
      <c r="C79" t="s">
        <v>187</v>
      </c>
      <c r="D79" s="5">
        <v>41453</v>
      </c>
      <c r="E79" s="5" t="s">
        <v>185</v>
      </c>
      <c r="F79" s="7">
        <f>VLOOKUP(A79,'RFMx-Intern'!$F$3:$AG$161,28,0)/1000</f>
        <v>1.2350000000000001</v>
      </c>
      <c r="G79" s="6">
        <v>12.59</v>
      </c>
      <c r="H79" s="6">
        <f>VLOOKUP(A79,'RFMx-Intern'!$F$3:$I$250,4,0)</f>
        <v>11.7973</v>
      </c>
      <c r="I79" s="14">
        <f t="shared" si="3"/>
        <v>-6.2962668784749765E-2</v>
      </c>
    </row>
    <row r="80" spans="1:9" x14ac:dyDescent="0.45">
      <c r="A80" t="s">
        <v>68</v>
      </c>
      <c r="B80" t="s">
        <v>69</v>
      </c>
      <c r="C80" t="s">
        <v>70</v>
      </c>
      <c r="D80" s="5">
        <v>35634</v>
      </c>
      <c r="E80" s="5" t="s">
        <v>68</v>
      </c>
      <c r="F80" s="7">
        <f>VLOOKUP(A80,'RFMx-Intern'!$F$3:$AG$161,28,0)/1000</f>
        <v>14.728999999999999</v>
      </c>
      <c r="G80" s="6">
        <v>7.1314200000000003</v>
      </c>
      <c r="H80" s="6">
        <f>VLOOKUP(A80,'RFMx-Intern'!$F$3:$I$250,4,0)</f>
        <v>6.6527000000000003</v>
      </c>
      <c r="I80" s="14">
        <f t="shared" si="3"/>
        <v>-6.7128285811240973E-2</v>
      </c>
    </row>
    <row r="81" spans="1:9" x14ac:dyDescent="0.45">
      <c r="A81" t="s">
        <v>196</v>
      </c>
      <c r="B81" t="s">
        <v>197</v>
      </c>
      <c r="C81" t="s">
        <v>198</v>
      </c>
      <c r="D81" s="5">
        <v>41453</v>
      </c>
      <c r="E81" s="5" t="s">
        <v>196</v>
      </c>
      <c r="F81" s="7">
        <f>VLOOKUP(A81,'RFMx-Intern'!$F$3:$AG$161,28,0)/1000</f>
        <v>1.861</v>
      </c>
      <c r="G81" s="6">
        <v>12.59</v>
      </c>
      <c r="H81" s="6">
        <f>VLOOKUP(A81,'RFMx-Intern'!$F$3:$I$250,4,0)</f>
        <v>11.7325</v>
      </c>
      <c r="I81" s="14">
        <f t="shared" si="3"/>
        <v>-6.8109610802223997E-2</v>
      </c>
    </row>
    <row r="82" spans="1:9" x14ac:dyDescent="0.45">
      <c r="A82" t="s">
        <v>257</v>
      </c>
      <c r="B82" t="s">
        <v>258</v>
      </c>
      <c r="C82" t="s">
        <v>259</v>
      </c>
      <c r="D82" s="5">
        <v>41905</v>
      </c>
      <c r="E82" s="5" t="s">
        <v>257</v>
      </c>
      <c r="F82" s="7">
        <f>VLOOKUP(A82,'RFMx-Intern'!$F$3:$AG$161,28,0)/1000</f>
        <v>202.10499999999999</v>
      </c>
      <c r="G82" s="6">
        <v>9.4525000000000006</v>
      </c>
      <c r="H82" s="6">
        <f>VLOOKUP(A82,'RFMx-Intern'!$F$3:$I$250,4,0)</f>
        <v>8.7614999999999998</v>
      </c>
      <c r="I82" s="14">
        <f t="shared" si="3"/>
        <v>-7.3102353874636372E-2</v>
      </c>
    </row>
    <row r="83" spans="1:9" x14ac:dyDescent="0.45">
      <c r="A83" t="s">
        <v>272</v>
      </c>
      <c r="B83" t="s">
        <v>273</v>
      </c>
      <c r="C83" t="s">
        <v>274</v>
      </c>
      <c r="D83" s="5">
        <v>41905</v>
      </c>
      <c r="E83" s="5" t="s">
        <v>272</v>
      </c>
      <c r="F83" s="7">
        <f>VLOOKUP(A83,'RFMx-Intern'!$F$3:$AG$161,28,0)/1000</f>
        <v>25.53</v>
      </c>
      <c r="G83" s="6">
        <v>9.4525000000000006</v>
      </c>
      <c r="H83" s="6">
        <f>VLOOKUP(A83,'RFMx-Intern'!$F$3:$I$250,4,0)</f>
        <v>8.4077999999999999</v>
      </c>
      <c r="I83" s="14">
        <f t="shared" si="3"/>
        <v>-0.11052102618354942</v>
      </c>
    </row>
  </sheetData>
  <autoFilter ref="A2:I83" xr:uid="{00000000-0009-0000-0000-000001000000}">
    <sortState ref="A3:I84">
      <sortCondition descending="1" ref="I2:I84"/>
    </sortState>
  </autoFilter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19"/>
  <sheetViews>
    <sheetView topLeftCell="A3" zoomScaleNormal="100" workbookViewId="0">
      <selection activeCell="A3" sqref="A3"/>
    </sheetView>
  </sheetViews>
  <sheetFormatPr baseColWidth="10" defaultColWidth="9.1328125" defaultRowHeight="14.25" x14ac:dyDescent="0.45"/>
  <cols>
    <col min="2" max="2" width="41.1328125" customWidth="1"/>
    <col min="3" max="3" width="30.1328125" customWidth="1"/>
    <col min="4" max="4" width="22.265625" customWidth="1"/>
    <col min="5" max="5" width="20.73046875" customWidth="1"/>
    <col min="7" max="7" width="13" bestFit="1" customWidth="1"/>
  </cols>
  <sheetData>
    <row r="3" spans="2:9" x14ac:dyDescent="0.45">
      <c r="I3" s="13">
        <f>100%-AVERAGE(G6:G15)</f>
        <v>0.97324277882333687</v>
      </c>
    </row>
    <row r="5" spans="2:9" ht="14.65" thickBot="1" x14ac:dyDescent="0.5">
      <c r="B5" s="9" t="s">
        <v>647</v>
      </c>
      <c r="C5" s="9" t="s">
        <v>648</v>
      </c>
      <c r="D5" s="10" t="s">
        <v>649</v>
      </c>
      <c r="E5" s="10" t="s">
        <v>650</v>
      </c>
    </row>
    <row r="6" spans="2:9" ht="14.65" thickBot="1" x14ac:dyDescent="0.5">
      <c r="B6" s="11" t="s">
        <v>651</v>
      </c>
      <c r="C6" s="11" t="s">
        <v>652</v>
      </c>
      <c r="D6" s="12">
        <v>5.1999999999999998E-2</v>
      </c>
      <c r="E6" s="8">
        <v>-1.0441988952055836E-2</v>
      </c>
      <c r="F6" s="8">
        <f t="shared" ref="F6:F15" si="0">D6-E6</f>
        <v>6.2441988952055834E-2</v>
      </c>
      <c r="G6" s="297">
        <f>4/101</f>
        <v>3.9603960396039604E-2</v>
      </c>
    </row>
    <row r="7" spans="2:9" ht="14.65" thickBot="1" x14ac:dyDescent="0.5">
      <c r="B7" s="11" t="s">
        <v>653</v>
      </c>
      <c r="C7" s="11" t="s">
        <v>652</v>
      </c>
      <c r="D7" s="12">
        <v>5.6000000000000001E-2</v>
      </c>
      <c r="E7" s="8">
        <v>-1.0441988952055836E-2</v>
      </c>
      <c r="F7" s="8">
        <f t="shared" si="0"/>
        <v>6.644198895205583E-2</v>
      </c>
      <c r="G7" s="298">
        <f>4/101</f>
        <v>3.9603960396039604E-2</v>
      </c>
    </row>
    <row r="8" spans="2:9" ht="14.65" thickBot="1" x14ac:dyDescent="0.5">
      <c r="B8" s="11" t="s">
        <v>654</v>
      </c>
      <c r="C8" s="11" t="s">
        <v>652</v>
      </c>
      <c r="D8" s="12">
        <v>7.0000000000000007E-2</v>
      </c>
      <c r="E8" s="8">
        <v>-1.0441988952055836E-2</v>
      </c>
      <c r="F8" s="8">
        <f t="shared" si="0"/>
        <v>8.0441988952055843E-2</v>
      </c>
      <c r="G8" s="298">
        <f>4/101</f>
        <v>3.9603960396039604E-2</v>
      </c>
    </row>
    <row r="9" spans="2:9" ht="14.65" thickBot="1" x14ac:dyDescent="0.5">
      <c r="B9" s="11" t="s">
        <v>655</v>
      </c>
      <c r="C9" s="11" t="s">
        <v>657</v>
      </c>
      <c r="D9" s="12">
        <v>7.8E-2</v>
      </c>
      <c r="E9" s="8">
        <v>-5.0252104398539332E-3</v>
      </c>
      <c r="F9" s="8">
        <f t="shared" si="0"/>
        <v>8.3025210439853933E-2</v>
      </c>
      <c r="G9" s="298">
        <f>5/121</f>
        <v>4.1322314049586778E-2</v>
      </c>
    </row>
    <row r="10" spans="2:9" ht="14.65" thickBot="1" x14ac:dyDescent="0.5">
      <c r="B10" s="11" t="s">
        <v>656</v>
      </c>
      <c r="C10" s="11" t="s">
        <v>657</v>
      </c>
      <c r="D10" s="12">
        <v>8.6999999999999994E-2</v>
      </c>
      <c r="E10" s="8">
        <v>-5.0252104398539332E-3</v>
      </c>
      <c r="F10" s="8">
        <f t="shared" si="0"/>
        <v>9.2025210439853927E-2</v>
      </c>
      <c r="G10" s="298">
        <f>3/121</f>
        <v>2.4793388429752067E-2</v>
      </c>
    </row>
    <row r="11" spans="2:9" ht="14.65" thickBot="1" x14ac:dyDescent="0.5">
      <c r="B11" s="11" t="s">
        <v>658</v>
      </c>
      <c r="C11" s="11" t="s">
        <v>657</v>
      </c>
      <c r="D11" s="12">
        <v>9.4E-2</v>
      </c>
      <c r="E11" s="8">
        <v>-5.0252104398539332E-3</v>
      </c>
      <c r="F11" s="8">
        <f t="shared" si="0"/>
        <v>9.9025210439853933E-2</v>
      </c>
      <c r="G11" s="298">
        <f>2/121</f>
        <v>1.6528925619834711E-2</v>
      </c>
    </row>
    <row r="12" spans="2:9" ht="14.65" thickBot="1" x14ac:dyDescent="0.5">
      <c r="B12" s="11" t="s">
        <v>659</v>
      </c>
      <c r="C12" s="11" t="s">
        <v>657</v>
      </c>
      <c r="D12" s="12">
        <v>0.108</v>
      </c>
      <c r="E12" s="8">
        <v>-5.0252104398539332E-3</v>
      </c>
      <c r="F12" s="8">
        <f t="shared" si="0"/>
        <v>0.11302521043985393</v>
      </c>
      <c r="G12" s="298">
        <f>2/121</f>
        <v>1.6528925619834711E-2</v>
      </c>
    </row>
    <row r="13" spans="2:9" ht="14.65" thickBot="1" x14ac:dyDescent="0.5">
      <c r="B13" s="11" t="s">
        <v>660</v>
      </c>
      <c r="C13" s="11" t="s">
        <v>657</v>
      </c>
      <c r="D13" s="12">
        <v>0.11799999999999999</v>
      </c>
      <c r="E13" s="8">
        <v>-5.0252104398539332E-3</v>
      </c>
      <c r="F13" s="8">
        <f t="shared" si="0"/>
        <v>0.12302521043985393</v>
      </c>
      <c r="G13" s="298">
        <f>2/121</f>
        <v>1.6528925619834711E-2</v>
      </c>
    </row>
    <row r="14" spans="2:9" ht="14.65" thickBot="1" x14ac:dyDescent="0.5">
      <c r="B14" s="11" t="s">
        <v>661</v>
      </c>
      <c r="C14" s="11" t="s">
        <v>657</v>
      </c>
      <c r="D14" s="12">
        <v>0.124</v>
      </c>
      <c r="E14" s="8">
        <v>-5.0252104398539332E-3</v>
      </c>
      <c r="F14" s="8">
        <f t="shared" si="0"/>
        <v>0.12902521043985393</v>
      </c>
      <c r="G14" s="298">
        <f>2/121</f>
        <v>1.6528925619834711E-2</v>
      </c>
    </row>
    <row r="15" spans="2:9" ht="14.65" thickBot="1" x14ac:dyDescent="0.5">
      <c r="B15" s="11" t="s">
        <v>662</v>
      </c>
      <c r="C15" s="11" t="s">
        <v>657</v>
      </c>
      <c r="D15" s="12">
        <v>0.129</v>
      </c>
      <c r="E15" s="8">
        <v>-5.0252104398539332E-3</v>
      </c>
      <c r="F15" s="8">
        <f t="shared" si="0"/>
        <v>0.13402521043985394</v>
      </c>
      <c r="G15" s="298">
        <f>2/121</f>
        <v>1.6528925619834711E-2</v>
      </c>
    </row>
    <row r="17" spans="6:6" x14ac:dyDescent="0.45">
      <c r="F17" s="8">
        <f>AVERAGE(F6:F14)</f>
        <v>9.4275247721698999E-2</v>
      </c>
    </row>
    <row r="19" spans="6:6" x14ac:dyDescent="0.45">
      <c r="F19" s="13">
        <f>(1+ F17)^(12/(36)) - 1</f>
        <v>3.0486227755329498E-2</v>
      </c>
    </row>
  </sheetData>
  <autoFilter ref="B5:F5" xr:uid="{00000000-0009-0000-0000-000002000000}">
    <sortState ref="B6:F15">
      <sortCondition ref="B5"/>
    </sortState>
  </autoFilter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209"/>
  <sheetViews>
    <sheetView showGridLines="0" zoomScaleNormal="100" workbookViewId="0"/>
  </sheetViews>
  <sheetFormatPr baseColWidth="10" defaultColWidth="11.3984375" defaultRowHeight="12.75" x14ac:dyDescent="0.35"/>
  <cols>
    <col min="1" max="1" width="9.86328125" style="21" bestFit="1" customWidth="1"/>
    <col min="2" max="2" width="11.86328125" style="21" bestFit="1" customWidth="1"/>
    <col min="3" max="3" width="8" style="21" bestFit="1" customWidth="1"/>
    <col min="4" max="4" width="10" style="21" bestFit="1" customWidth="1"/>
    <col min="5" max="5" width="4" style="22" bestFit="1" customWidth="1"/>
    <col min="6" max="6" width="13.3984375" style="21" bestFit="1" customWidth="1"/>
    <col min="7" max="7" width="9" style="21" bestFit="1" customWidth="1"/>
    <col min="8" max="8" width="31.59765625" style="21" customWidth="1"/>
    <col min="9" max="9" width="9.265625" style="21" customWidth="1"/>
    <col min="10" max="10" width="5.1328125" style="21" bestFit="1" customWidth="1"/>
    <col min="11" max="12" width="6.1328125" style="21" bestFit="1" customWidth="1"/>
    <col min="13" max="13" width="5" style="21" bestFit="1" customWidth="1"/>
    <col min="14" max="14" width="5.73046875" style="21" bestFit="1" customWidth="1"/>
    <col min="15" max="15" width="5" style="21" bestFit="1" customWidth="1"/>
    <col min="16" max="16" width="5.73046875" style="21" bestFit="1" customWidth="1"/>
    <col min="17" max="17" width="5" style="21" bestFit="1" customWidth="1"/>
    <col min="18" max="18" width="5.73046875" style="21" bestFit="1" customWidth="1"/>
    <col min="19" max="19" width="5" style="21" bestFit="1" customWidth="1"/>
    <col min="20" max="20" width="5.73046875" style="21" bestFit="1" customWidth="1"/>
    <col min="21" max="21" width="5" style="21" bestFit="1" customWidth="1"/>
    <col min="22" max="22" width="5.73046875" style="21" bestFit="1" customWidth="1"/>
    <col min="23" max="23" width="5" style="21" bestFit="1" customWidth="1"/>
    <col min="24" max="24" width="5.73046875" style="21" bestFit="1" customWidth="1"/>
    <col min="25" max="25" width="5" style="21" bestFit="1" customWidth="1"/>
    <col min="26" max="26" width="8.265625" style="21" bestFit="1" customWidth="1"/>
    <col min="27" max="27" width="7" style="21" bestFit="1" customWidth="1"/>
    <col min="28" max="28" width="9.1328125" style="21" bestFit="1" customWidth="1"/>
    <col min="29" max="29" width="7" style="21" bestFit="1" customWidth="1"/>
    <col min="30" max="30" width="8" style="21" bestFit="1" customWidth="1"/>
    <col min="31" max="31" width="7.59765625" style="21" bestFit="1" customWidth="1"/>
    <col min="32" max="32" width="8.1328125" style="21" bestFit="1" customWidth="1"/>
    <col min="33" max="33" width="9.86328125" style="21" bestFit="1" customWidth="1"/>
    <col min="34" max="34" width="7.1328125" style="21" bestFit="1" customWidth="1"/>
    <col min="35" max="35" width="28.73046875" style="21" bestFit="1" customWidth="1"/>
    <col min="36" max="36" width="23.73046875" style="21" bestFit="1" customWidth="1"/>
    <col min="37" max="37" width="26.86328125" style="21" bestFit="1" customWidth="1"/>
    <col min="38" max="16384" width="11.3984375" style="21"/>
  </cols>
  <sheetData>
    <row r="1" spans="1:37" ht="15.4" thickBot="1" x14ac:dyDescent="0.45">
      <c r="E1" s="22" t="s">
        <v>674</v>
      </c>
      <c r="I1" s="23" t="s">
        <v>675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5"/>
      <c r="AI1" s="26" t="s">
        <v>676</v>
      </c>
    </row>
    <row r="2" spans="1:37" ht="13.5" thickBot="1" x14ac:dyDescent="0.45">
      <c r="A2" s="301" t="s">
        <v>677</v>
      </c>
      <c r="B2" s="302"/>
      <c r="C2" s="302"/>
      <c r="D2" s="302"/>
      <c r="E2" s="22" t="s">
        <v>674</v>
      </c>
      <c r="F2" s="27"/>
      <c r="G2" s="28"/>
      <c r="H2" s="29" t="s">
        <v>678</v>
      </c>
      <c r="I2" s="30" t="s">
        <v>679</v>
      </c>
      <c r="J2" s="303" t="s">
        <v>680</v>
      </c>
      <c r="K2" s="304"/>
      <c r="L2" s="31" t="s">
        <v>681</v>
      </c>
      <c r="M2" s="32" t="s">
        <v>682</v>
      </c>
      <c r="N2" s="31" t="s">
        <v>681</v>
      </c>
      <c r="O2" s="32" t="s">
        <v>682</v>
      </c>
      <c r="P2" s="31" t="s">
        <v>681</v>
      </c>
      <c r="Q2" s="32" t="s">
        <v>682</v>
      </c>
      <c r="R2" s="31" t="s">
        <v>681</v>
      </c>
      <c r="S2" s="32" t="s">
        <v>682</v>
      </c>
      <c r="T2" s="31" t="s">
        <v>681</v>
      </c>
      <c r="U2" s="32" t="s">
        <v>682</v>
      </c>
      <c r="V2" s="33" t="s">
        <v>681</v>
      </c>
      <c r="W2" s="34" t="s">
        <v>682</v>
      </c>
      <c r="X2" s="31" t="s">
        <v>681</v>
      </c>
      <c r="Y2" s="32" t="s">
        <v>682</v>
      </c>
      <c r="Z2" s="35" t="s">
        <v>683</v>
      </c>
      <c r="AA2" s="303" t="s">
        <v>684</v>
      </c>
      <c r="AB2" s="305"/>
      <c r="AC2" s="306" t="s">
        <v>685</v>
      </c>
      <c r="AD2" s="304"/>
      <c r="AE2" s="303" t="s">
        <v>686</v>
      </c>
      <c r="AF2" s="304"/>
      <c r="AG2" s="36" t="s">
        <v>687</v>
      </c>
      <c r="AH2" s="299" t="s">
        <v>688</v>
      </c>
      <c r="AI2" s="300"/>
      <c r="AJ2" s="37"/>
      <c r="AK2" s="38" t="s">
        <v>689</v>
      </c>
    </row>
    <row r="3" spans="1:37" ht="13.5" thickBot="1" x14ac:dyDescent="0.45">
      <c r="A3" s="39" t="s">
        <v>648</v>
      </c>
      <c r="B3" s="40" t="s">
        <v>690</v>
      </c>
      <c r="C3" s="39" t="s">
        <v>691</v>
      </c>
      <c r="D3" s="40" t="s">
        <v>692</v>
      </c>
      <c r="E3" s="22" t="s">
        <v>674</v>
      </c>
      <c r="F3" s="41" t="s">
        <v>693</v>
      </c>
      <c r="G3" s="41" t="s">
        <v>694</v>
      </c>
      <c r="H3" s="42" t="s">
        <v>695</v>
      </c>
      <c r="I3" s="43">
        <v>43465</v>
      </c>
      <c r="J3" s="44" t="s">
        <v>696</v>
      </c>
      <c r="K3" s="45">
        <v>2018</v>
      </c>
      <c r="L3" s="311" t="s">
        <v>697</v>
      </c>
      <c r="M3" s="311"/>
      <c r="N3" s="311" t="s">
        <v>698</v>
      </c>
      <c r="O3" s="311"/>
      <c r="P3" s="307" t="s">
        <v>699</v>
      </c>
      <c r="Q3" s="308"/>
      <c r="R3" s="307" t="s">
        <v>700</v>
      </c>
      <c r="S3" s="308"/>
      <c r="T3" s="307" t="s">
        <v>701</v>
      </c>
      <c r="U3" s="308"/>
      <c r="V3" s="307" t="s">
        <v>702</v>
      </c>
      <c r="W3" s="308"/>
      <c r="X3" s="307" t="s">
        <v>703</v>
      </c>
      <c r="Y3" s="308">
        <v>0</v>
      </c>
      <c r="Z3" s="46" t="s">
        <v>704</v>
      </c>
      <c r="AA3" s="44" t="s">
        <v>705</v>
      </c>
      <c r="AB3" s="47">
        <v>2018</v>
      </c>
      <c r="AC3" s="48" t="s">
        <v>705</v>
      </c>
      <c r="AD3" s="45">
        <v>2018</v>
      </c>
      <c r="AE3" s="49" t="s">
        <v>705</v>
      </c>
      <c r="AF3" s="45">
        <v>2018</v>
      </c>
      <c r="AG3" s="46" t="s">
        <v>704</v>
      </c>
      <c r="AH3" s="50" t="s">
        <v>706</v>
      </c>
      <c r="AI3" s="45">
        <v>2018</v>
      </c>
      <c r="AJ3" s="51" t="s">
        <v>707</v>
      </c>
      <c r="AK3" s="52" t="s">
        <v>708</v>
      </c>
    </row>
    <row r="4" spans="1:37" ht="13.15" x14ac:dyDescent="0.4">
      <c r="A4" s="53">
        <v>11010010</v>
      </c>
      <c r="B4" s="54">
        <v>1</v>
      </c>
      <c r="C4" s="53">
        <v>8010013</v>
      </c>
      <c r="D4" s="54">
        <v>7010105</v>
      </c>
      <c r="E4" s="55">
        <v>1</v>
      </c>
      <c r="F4" s="41" t="s">
        <v>522</v>
      </c>
      <c r="G4" s="41">
        <v>4869</v>
      </c>
      <c r="H4" s="56" t="s">
        <v>709</v>
      </c>
      <c r="I4" s="57">
        <v>9.6212999999999997</v>
      </c>
      <c r="J4" s="58">
        <v>-3.48</v>
      </c>
      <c r="K4" s="59">
        <v>0.46</v>
      </c>
      <c r="L4" s="58">
        <v>0.46</v>
      </c>
      <c r="M4" s="60">
        <v>1</v>
      </c>
      <c r="N4" s="58">
        <v>-0.52</v>
      </c>
      <c r="O4" s="60">
        <v>50</v>
      </c>
      <c r="P4" s="58" t="s">
        <v>710</v>
      </c>
      <c r="Q4" s="60" t="s">
        <v>711</v>
      </c>
      <c r="R4" s="58" t="s">
        <v>710</v>
      </c>
      <c r="S4" s="60" t="s">
        <v>711</v>
      </c>
      <c r="T4" s="58" t="s">
        <v>710</v>
      </c>
      <c r="U4" s="60" t="s">
        <v>711</v>
      </c>
      <c r="V4" s="61" t="s">
        <v>710</v>
      </c>
      <c r="W4" s="62" t="s">
        <v>711</v>
      </c>
      <c r="X4" s="58" t="s">
        <v>710</v>
      </c>
      <c r="Y4" s="60" t="s">
        <v>711</v>
      </c>
      <c r="Z4" s="63">
        <v>168</v>
      </c>
      <c r="AA4" s="64">
        <v>35</v>
      </c>
      <c r="AB4" s="65">
        <v>2166</v>
      </c>
      <c r="AC4" s="66"/>
      <c r="AD4" s="67">
        <v>93</v>
      </c>
      <c r="AE4" s="68">
        <v>35</v>
      </c>
      <c r="AF4" s="69">
        <v>2073</v>
      </c>
      <c r="AG4" s="64">
        <v>7325</v>
      </c>
      <c r="AH4" s="70">
        <v>-3.02</v>
      </c>
      <c r="AI4" s="59">
        <v>38.6</v>
      </c>
      <c r="AJ4" s="71" t="s">
        <v>712</v>
      </c>
      <c r="AK4" s="72" t="s">
        <v>713</v>
      </c>
    </row>
    <row r="5" spans="1:37" ht="13.15" x14ac:dyDescent="0.4">
      <c r="A5" s="53">
        <v>11010010</v>
      </c>
      <c r="B5" s="54">
        <v>1</v>
      </c>
      <c r="C5" s="53">
        <v>8030140</v>
      </c>
      <c r="D5" s="54">
        <v>7010043</v>
      </c>
      <c r="E5" s="55">
        <v>2</v>
      </c>
      <c r="F5" s="41" t="s">
        <v>532</v>
      </c>
      <c r="G5" s="41">
        <v>484</v>
      </c>
      <c r="H5" s="56" t="s">
        <v>714</v>
      </c>
      <c r="I5" s="57">
        <v>19.9937</v>
      </c>
      <c r="J5" s="58">
        <v>-4.04</v>
      </c>
      <c r="K5" s="59">
        <v>-1.05</v>
      </c>
      <c r="L5" s="58">
        <v>-1.05</v>
      </c>
      <c r="M5" s="60">
        <v>2</v>
      </c>
      <c r="N5" s="58">
        <v>1.61</v>
      </c>
      <c r="O5" s="60">
        <v>10</v>
      </c>
      <c r="P5" s="58">
        <v>3.03</v>
      </c>
      <c r="Q5" s="60">
        <v>5</v>
      </c>
      <c r="R5" s="58">
        <v>3.73</v>
      </c>
      <c r="S5" s="60">
        <v>15</v>
      </c>
      <c r="T5" s="58">
        <v>3.46</v>
      </c>
      <c r="U5" s="60">
        <v>5</v>
      </c>
      <c r="V5" s="61">
        <v>3.42</v>
      </c>
      <c r="W5" s="62">
        <v>2</v>
      </c>
      <c r="X5" s="58" t="s">
        <v>710</v>
      </c>
      <c r="Y5" s="60" t="s">
        <v>711</v>
      </c>
      <c r="Z5" s="63">
        <v>105</v>
      </c>
      <c r="AA5" s="64"/>
      <c r="AB5" s="65">
        <v>36</v>
      </c>
      <c r="AC5" s="66"/>
      <c r="AD5" s="67">
        <v>11</v>
      </c>
      <c r="AE5" s="68"/>
      <c r="AF5" s="69">
        <v>25</v>
      </c>
      <c r="AG5" s="64">
        <v>11259</v>
      </c>
      <c r="AH5" s="70">
        <v>-4.04</v>
      </c>
      <c r="AI5" s="59">
        <v>-0.84</v>
      </c>
      <c r="AJ5" s="71" t="s">
        <v>715</v>
      </c>
      <c r="AK5" s="72" t="s">
        <v>716</v>
      </c>
    </row>
    <row r="6" spans="1:37" ht="13.15" x14ac:dyDescent="0.4">
      <c r="A6" s="53">
        <v>11010010</v>
      </c>
      <c r="B6" s="54">
        <v>1</v>
      </c>
      <c r="C6" s="53">
        <v>8010013</v>
      </c>
      <c r="D6" s="54">
        <v>7010105</v>
      </c>
      <c r="E6" s="55">
        <v>3</v>
      </c>
      <c r="F6" s="41" t="s">
        <v>290</v>
      </c>
      <c r="G6" s="41">
        <v>8991</v>
      </c>
      <c r="H6" s="56" t="s">
        <v>717</v>
      </c>
      <c r="I6" s="57">
        <v>9.8333999999999993</v>
      </c>
      <c r="J6" s="58">
        <v>-1.28</v>
      </c>
      <c r="K6" s="59">
        <v>-1.25</v>
      </c>
      <c r="L6" s="58">
        <v>-1.25</v>
      </c>
      <c r="M6" s="60">
        <v>3</v>
      </c>
      <c r="N6" s="58" t="s">
        <v>710</v>
      </c>
      <c r="O6" s="60" t="s">
        <v>711</v>
      </c>
      <c r="P6" s="58" t="s">
        <v>710</v>
      </c>
      <c r="Q6" s="60" t="s">
        <v>711</v>
      </c>
      <c r="R6" s="58" t="s">
        <v>710</v>
      </c>
      <c r="S6" s="60" t="s">
        <v>711</v>
      </c>
      <c r="T6" s="58" t="s">
        <v>710</v>
      </c>
      <c r="U6" s="60" t="s">
        <v>711</v>
      </c>
      <c r="V6" s="61" t="s">
        <v>710</v>
      </c>
      <c r="W6" s="62" t="s">
        <v>711</v>
      </c>
      <c r="X6" s="58" t="s">
        <v>710</v>
      </c>
      <c r="Y6" s="60" t="s">
        <v>711</v>
      </c>
      <c r="Z6" s="63">
        <v>40</v>
      </c>
      <c r="AA6" s="64"/>
      <c r="AB6" s="65">
        <v>1589</v>
      </c>
      <c r="AC6" s="66"/>
      <c r="AD6" s="67">
        <v>1094</v>
      </c>
      <c r="AE6" s="68"/>
      <c r="AF6" s="69">
        <v>495</v>
      </c>
      <c r="AG6" s="64">
        <v>2135</v>
      </c>
      <c r="AH6" s="70">
        <v>-1.28</v>
      </c>
      <c r="AI6" s="59">
        <v>25.94</v>
      </c>
      <c r="AJ6" s="71" t="s">
        <v>712</v>
      </c>
      <c r="AK6" s="72" t="s">
        <v>713</v>
      </c>
    </row>
    <row r="7" spans="1:37" ht="13.15" x14ac:dyDescent="0.4">
      <c r="A7" s="53">
        <v>11010010</v>
      </c>
      <c r="B7" s="54">
        <v>1</v>
      </c>
      <c r="C7" s="53">
        <v>8050272</v>
      </c>
      <c r="D7" s="54">
        <v>7010021</v>
      </c>
      <c r="E7" s="55">
        <v>4</v>
      </c>
      <c r="F7" s="41" t="s">
        <v>414</v>
      </c>
      <c r="G7" s="41">
        <v>7738</v>
      </c>
      <c r="H7" s="56" t="s">
        <v>718</v>
      </c>
      <c r="I7" s="57">
        <v>104.7298</v>
      </c>
      <c r="J7" s="58">
        <v>-0.92</v>
      </c>
      <c r="K7" s="59">
        <v>-1.99</v>
      </c>
      <c r="L7" s="58">
        <v>-1.99</v>
      </c>
      <c r="M7" s="60">
        <v>4</v>
      </c>
      <c r="N7" s="58">
        <v>0.65</v>
      </c>
      <c r="O7" s="60">
        <v>16</v>
      </c>
      <c r="P7" s="58" t="s">
        <v>710</v>
      </c>
      <c r="Q7" s="60" t="s">
        <v>711</v>
      </c>
      <c r="R7" s="58" t="s">
        <v>710</v>
      </c>
      <c r="S7" s="60" t="s">
        <v>711</v>
      </c>
      <c r="T7" s="58" t="s">
        <v>710</v>
      </c>
      <c r="U7" s="60" t="s">
        <v>711</v>
      </c>
      <c r="V7" s="61" t="s">
        <v>710</v>
      </c>
      <c r="W7" s="62" t="s">
        <v>711</v>
      </c>
      <c r="X7" s="58" t="s">
        <v>710</v>
      </c>
      <c r="Y7" s="60" t="s">
        <v>711</v>
      </c>
      <c r="Z7" s="63">
        <v>1</v>
      </c>
      <c r="AA7" s="64">
        <v>88</v>
      </c>
      <c r="AB7" s="65">
        <v>287</v>
      </c>
      <c r="AC7" s="66">
        <v>125</v>
      </c>
      <c r="AD7" s="67">
        <v>2713</v>
      </c>
      <c r="AE7" s="68">
        <v>-37</v>
      </c>
      <c r="AF7" s="69">
        <v>-2426</v>
      </c>
      <c r="AG7" s="64">
        <v>14388</v>
      </c>
      <c r="AH7" s="70">
        <v>-1.18</v>
      </c>
      <c r="AI7" s="59">
        <v>-15.88</v>
      </c>
      <c r="AJ7" s="71" t="s">
        <v>719</v>
      </c>
      <c r="AK7" s="72" t="s">
        <v>720</v>
      </c>
    </row>
    <row r="8" spans="1:37" ht="13.15" x14ac:dyDescent="0.4">
      <c r="A8" s="53">
        <v>11010010</v>
      </c>
      <c r="B8" s="54">
        <v>1</v>
      </c>
      <c r="C8" s="53">
        <v>8050272</v>
      </c>
      <c r="D8" s="54">
        <v>7010021</v>
      </c>
      <c r="E8" s="55">
        <v>5</v>
      </c>
      <c r="F8" s="41" t="s">
        <v>442</v>
      </c>
      <c r="G8" s="41">
        <v>4738</v>
      </c>
      <c r="H8" s="56" t="s">
        <v>721</v>
      </c>
      <c r="I8" s="57">
        <v>103.5013</v>
      </c>
      <c r="J8" s="58">
        <v>-0.93</v>
      </c>
      <c r="K8" s="59">
        <v>-2.06</v>
      </c>
      <c r="L8" s="58">
        <v>-2.06</v>
      </c>
      <c r="M8" s="60">
        <v>5</v>
      </c>
      <c r="N8" s="58">
        <v>0.51</v>
      </c>
      <c r="O8" s="60">
        <v>20</v>
      </c>
      <c r="P8" s="58" t="s">
        <v>710</v>
      </c>
      <c r="Q8" s="60" t="s">
        <v>711</v>
      </c>
      <c r="R8" s="58" t="s">
        <v>710</v>
      </c>
      <c r="S8" s="60" t="s">
        <v>711</v>
      </c>
      <c r="T8" s="58" t="s">
        <v>710</v>
      </c>
      <c r="U8" s="60" t="s">
        <v>711</v>
      </c>
      <c r="V8" s="61" t="s">
        <v>710</v>
      </c>
      <c r="W8" s="62" t="s">
        <v>711</v>
      </c>
      <c r="X8" s="58" t="s">
        <v>710</v>
      </c>
      <c r="Y8" s="60" t="s">
        <v>711</v>
      </c>
      <c r="Z8" s="63">
        <v>924</v>
      </c>
      <c r="AA8" s="64">
        <v>3007</v>
      </c>
      <c r="AB8" s="65">
        <v>39335</v>
      </c>
      <c r="AC8" s="66">
        <v>2589</v>
      </c>
      <c r="AD8" s="67">
        <v>30873</v>
      </c>
      <c r="AE8" s="68">
        <v>418</v>
      </c>
      <c r="AF8" s="69">
        <v>8462</v>
      </c>
      <c r="AG8" s="64">
        <v>70209</v>
      </c>
      <c r="AH8" s="70">
        <v>-0.35</v>
      </c>
      <c r="AI8" s="59">
        <v>10.9</v>
      </c>
      <c r="AJ8" s="71" t="s">
        <v>719</v>
      </c>
      <c r="AK8" s="73" t="s">
        <v>720</v>
      </c>
    </row>
    <row r="9" spans="1:37" ht="13.15" x14ac:dyDescent="0.4">
      <c r="A9" s="53">
        <v>11010010</v>
      </c>
      <c r="B9" s="54">
        <v>1</v>
      </c>
      <c r="C9" s="53">
        <v>8050272</v>
      </c>
      <c r="D9" s="54">
        <v>7010021</v>
      </c>
      <c r="E9" s="55">
        <v>6</v>
      </c>
      <c r="F9" s="41" t="s">
        <v>294</v>
      </c>
      <c r="G9" s="41">
        <v>4937</v>
      </c>
      <c r="H9" s="56" t="s">
        <v>722</v>
      </c>
      <c r="I9" s="57">
        <v>101.1152</v>
      </c>
      <c r="J9" s="58">
        <v>-0.97</v>
      </c>
      <c r="K9" s="59">
        <v>-2.69</v>
      </c>
      <c r="L9" s="58">
        <v>-2.69</v>
      </c>
      <c r="M9" s="60">
        <v>6</v>
      </c>
      <c r="N9" s="58" t="s">
        <v>710</v>
      </c>
      <c r="O9" s="60" t="s">
        <v>711</v>
      </c>
      <c r="P9" s="58" t="s">
        <v>710</v>
      </c>
      <c r="Q9" s="60" t="s">
        <v>711</v>
      </c>
      <c r="R9" s="58" t="s">
        <v>710</v>
      </c>
      <c r="S9" s="60" t="s">
        <v>711</v>
      </c>
      <c r="T9" s="58" t="s">
        <v>710</v>
      </c>
      <c r="U9" s="60" t="s">
        <v>711</v>
      </c>
      <c r="V9" s="61" t="s">
        <v>710</v>
      </c>
      <c r="W9" s="62" t="s">
        <v>711</v>
      </c>
      <c r="X9" s="58" t="s">
        <v>710</v>
      </c>
      <c r="Y9" s="60" t="s">
        <v>711</v>
      </c>
      <c r="Z9" s="63">
        <v>110</v>
      </c>
      <c r="AA9" s="64">
        <v>17</v>
      </c>
      <c r="AB9" s="65">
        <v>1297</v>
      </c>
      <c r="AC9" s="66"/>
      <c r="AD9" s="67">
        <v>2586</v>
      </c>
      <c r="AE9" s="68">
        <v>17</v>
      </c>
      <c r="AF9" s="69">
        <v>-1289</v>
      </c>
      <c r="AG9" s="64">
        <v>9666</v>
      </c>
      <c r="AH9" s="70">
        <v>-0.81</v>
      </c>
      <c r="AI9" s="59">
        <v>-14.16</v>
      </c>
      <c r="AJ9" s="71" t="s">
        <v>719</v>
      </c>
      <c r="AK9" s="72" t="s">
        <v>720</v>
      </c>
    </row>
    <row r="10" spans="1:37" ht="13.15" x14ac:dyDescent="0.4">
      <c r="A10" s="53">
        <v>11010010</v>
      </c>
      <c r="B10" s="54">
        <v>1</v>
      </c>
      <c r="C10" s="53">
        <v>8010021</v>
      </c>
      <c r="D10" s="54">
        <v>7010058</v>
      </c>
      <c r="E10" s="55">
        <v>7</v>
      </c>
      <c r="F10" s="41" t="s">
        <v>318</v>
      </c>
      <c r="G10" s="41">
        <v>6735</v>
      </c>
      <c r="H10" s="56" t="s">
        <v>723</v>
      </c>
      <c r="I10" s="57">
        <v>11.9039</v>
      </c>
      <c r="J10" s="58">
        <v>-1.31</v>
      </c>
      <c r="K10" s="59">
        <v>-2.75</v>
      </c>
      <c r="L10" s="58">
        <v>-2.75</v>
      </c>
      <c r="M10" s="60">
        <v>7</v>
      </c>
      <c r="N10" s="58">
        <v>2.48</v>
      </c>
      <c r="O10" s="60">
        <v>4</v>
      </c>
      <c r="P10" s="58" t="s">
        <v>710</v>
      </c>
      <c r="Q10" s="60" t="s">
        <v>711</v>
      </c>
      <c r="R10" s="58" t="s">
        <v>710</v>
      </c>
      <c r="S10" s="60" t="s">
        <v>711</v>
      </c>
      <c r="T10" s="58" t="s">
        <v>710</v>
      </c>
      <c r="U10" s="60" t="s">
        <v>711</v>
      </c>
      <c r="V10" s="61" t="s">
        <v>710</v>
      </c>
      <c r="W10" s="62" t="s">
        <v>711</v>
      </c>
      <c r="X10" s="58" t="s">
        <v>710</v>
      </c>
      <c r="Y10" s="60" t="s">
        <v>711</v>
      </c>
      <c r="Z10" s="63">
        <v>11729</v>
      </c>
      <c r="AA10" s="64">
        <v>35</v>
      </c>
      <c r="AB10" s="65">
        <v>1988</v>
      </c>
      <c r="AC10" s="66">
        <v>307</v>
      </c>
      <c r="AD10" s="67">
        <v>6176</v>
      </c>
      <c r="AE10" s="68">
        <v>-272</v>
      </c>
      <c r="AF10" s="69">
        <v>-4188</v>
      </c>
      <c r="AG10" s="64">
        <v>17346</v>
      </c>
      <c r="AH10" s="70">
        <v>-2.88</v>
      </c>
      <c r="AI10" s="59">
        <v>-21.58</v>
      </c>
      <c r="AJ10" s="71" t="s">
        <v>724</v>
      </c>
      <c r="AK10" s="72" t="s">
        <v>725</v>
      </c>
    </row>
    <row r="11" spans="1:37" ht="13.15" x14ac:dyDescent="0.4">
      <c r="A11" s="53">
        <v>11010010</v>
      </c>
      <c r="B11" s="54">
        <v>1</v>
      </c>
      <c r="C11" s="53">
        <v>8010021</v>
      </c>
      <c r="D11" s="54">
        <v>7010058</v>
      </c>
      <c r="E11" s="55">
        <v>8</v>
      </c>
      <c r="F11" s="41" t="s">
        <v>301</v>
      </c>
      <c r="G11" s="41">
        <v>8735</v>
      </c>
      <c r="H11" s="56" t="s">
        <v>726</v>
      </c>
      <c r="I11" s="57">
        <v>12.1434</v>
      </c>
      <c r="J11" s="58">
        <v>-1.32</v>
      </c>
      <c r="K11" s="59">
        <v>-2.84</v>
      </c>
      <c r="L11" s="58">
        <v>-2.84</v>
      </c>
      <c r="M11" s="60">
        <v>8</v>
      </c>
      <c r="N11" s="58">
        <v>2.96</v>
      </c>
      <c r="O11" s="60">
        <v>2</v>
      </c>
      <c r="P11" s="58" t="s">
        <v>710</v>
      </c>
      <c r="Q11" s="60" t="s">
        <v>711</v>
      </c>
      <c r="R11" s="58" t="s">
        <v>710</v>
      </c>
      <c r="S11" s="60" t="s">
        <v>711</v>
      </c>
      <c r="T11" s="58" t="s">
        <v>710</v>
      </c>
      <c r="U11" s="60" t="s">
        <v>711</v>
      </c>
      <c r="V11" s="61" t="s">
        <v>710</v>
      </c>
      <c r="W11" s="62" t="s">
        <v>711</v>
      </c>
      <c r="X11" s="58" t="s">
        <v>710</v>
      </c>
      <c r="Y11" s="60" t="s">
        <v>711</v>
      </c>
      <c r="Z11" s="63"/>
      <c r="AA11" s="64"/>
      <c r="AB11" s="65"/>
      <c r="AC11" s="66"/>
      <c r="AD11" s="67">
        <v>965</v>
      </c>
      <c r="AE11" s="68"/>
      <c r="AF11" s="69">
        <v>-965</v>
      </c>
      <c r="AG11" s="64"/>
      <c r="AH11" s="70"/>
      <c r="AI11" s="59">
        <v>-100</v>
      </c>
      <c r="AJ11" s="71" t="s">
        <v>724</v>
      </c>
      <c r="AK11" s="72" t="s">
        <v>725</v>
      </c>
    </row>
    <row r="12" spans="1:37" ht="13.15" x14ac:dyDescent="0.4">
      <c r="A12" s="53">
        <v>11010010</v>
      </c>
      <c r="B12" s="54">
        <v>1</v>
      </c>
      <c r="C12" s="53">
        <v>8050272</v>
      </c>
      <c r="D12" s="54">
        <v>7010021</v>
      </c>
      <c r="E12" s="55">
        <v>9</v>
      </c>
      <c r="F12" s="41" t="s">
        <v>308</v>
      </c>
      <c r="G12" s="41">
        <v>6738</v>
      </c>
      <c r="H12" s="56" t="s">
        <v>727</v>
      </c>
      <c r="I12" s="57">
        <v>99.495999999999995</v>
      </c>
      <c r="J12" s="58">
        <v>-0.99</v>
      </c>
      <c r="K12" s="59">
        <v>-2.88</v>
      </c>
      <c r="L12" s="58">
        <v>-2.88</v>
      </c>
      <c r="M12" s="60">
        <v>9</v>
      </c>
      <c r="N12" s="58">
        <v>-0.08</v>
      </c>
      <c r="O12" s="60">
        <v>31</v>
      </c>
      <c r="P12" s="58" t="s">
        <v>710</v>
      </c>
      <c r="Q12" s="60" t="s">
        <v>711</v>
      </c>
      <c r="R12" s="58" t="s">
        <v>710</v>
      </c>
      <c r="S12" s="60" t="s">
        <v>711</v>
      </c>
      <c r="T12" s="58" t="s">
        <v>710</v>
      </c>
      <c r="U12" s="60" t="s">
        <v>711</v>
      </c>
      <c r="V12" s="61" t="s">
        <v>710</v>
      </c>
      <c r="W12" s="62" t="s">
        <v>711</v>
      </c>
      <c r="X12" s="58" t="s">
        <v>710</v>
      </c>
      <c r="Y12" s="60" t="s">
        <v>711</v>
      </c>
      <c r="Z12" s="63">
        <v>1</v>
      </c>
      <c r="AA12" s="64"/>
      <c r="AB12" s="65">
        <v>20</v>
      </c>
      <c r="AC12" s="66"/>
      <c r="AD12" s="67"/>
      <c r="AE12" s="68"/>
      <c r="AF12" s="69">
        <v>20</v>
      </c>
      <c r="AG12" s="64">
        <v>20</v>
      </c>
      <c r="AH12" s="70">
        <v>-1.01</v>
      </c>
      <c r="AI12" s="59">
        <v>-4.6399999999999997</v>
      </c>
      <c r="AJ12" s="71" t="s">
        <v>719</v>
      </c>
      <c r="AK12" s="72" t="s">
        <v>720</v>
      </c>
    </row>
    <row r="13" spans="1:37" ht="13.5" thickBot="1" x14ac:dyDescent="0.45">
      <c r="A13" s="53">
        <v>11010010</v>
      </c>
      <c r="B13" s="54">
        <v>1</v>
      </c>
      <c r="C13" s="53">
        <v>8040314</v>
      </c>
      <c r="D13" s="54">
        <v>7010221</v>
      </c>
      <c r="E13" s="74">
        <v>10</v>
      </c>
      <c r="F13" s="75" t="s">
        <v>393</v>
      </c>
      <c r="G13" s="75">
        <v>2908</v>
      </c>
      <c r="H13" s="76" t="s">
        <v>728</v>
      </c>
      <c r="I13" s="77">
        <v>1810.1156000000001</v>
      </c>
      <c r="J13" s="78">
        <v>-0.77</v>
      </c>
      <c r="K13" s="79">
        <v>-3.23</v>
      </c>
      <c r="L13" s="78">
        <v>-3.23</v>
      </c>
      <c r="M13" s="80">
        <v>10</v>
      </c>
      <c r="N13" s="78">
        <v>0.68</v>
      </c>
      <c r="O13" s="80">
        <v>15</v>
      </c>
      <c r="P13" s="78">
        <v>1.74</v>
      </c>
      <c r="Q13" s="80">
        <v>17</v>
      </c>
      <c r="R13" s="78" t="s">
        <v>710</v>
      </c>
      <c r="S13" s="80" t="s">
        <v>711</v>
      </c>
      <c r="T13" s="78" t="s">
        <v>710</v>
      </c>
      <c r="U13" s="80" t="s">
        <v>711</v>
      </c>
      <c r="V13" s="81" t="s">
        <v>710</v>
      </c>
      <c r="W13" s="82" t="s">
        <v>711</v>
      </c>
      <c r="X13" s="78" t="s">
        <v>710</v>
      </c>
      <c r="Y13" s="80" t="s">
        <v>711</v>
      </c>
      <c r="Z13" s="83">
        <v>4609</v>
      </c>
      <c r="AA13" s="84"/>
      <c r="AB13" s="85"/>
      <c r="AC13" s="86"/>
      <c r="AD13" s="87"/>
      <c r="AE13" s="88"/>
      <c r="AF13" s="89"/>
      <c r="AG13" s="84">
        <v>463181</v>
      </c>
      <c r="AH13" s="90">
        <v>-3.87</v>
      </c>
      <c r="AI13" s="79">
        <v>-3.2</v>
      </c>
      <c r="AJ13" s="91" t="s">
        <v>729</v>
      </c>
      <c r="AK13" s="73" t="s">
        <v>729</v>
      </c>
    </row>
    <row r="14" spans="1:37" ht="13.15" x14ac:dyDescent="0.4">
      <c r="A14" s="53">
        <v>11010010</v>
      </c>
      <c r="B14" s="54">
        <v>1</v>
      </c>
      <c r="C14" s="53">
        <v>8010012</v>
      </c>
      <c r="D14" s="54">
        <v>7010014</v>
      </c>
      <c r="E14" s="92">
        <v>11</v>
      </c>
      <c r="F14" s="93" t="s">
        <v>479</v>
      </c>
      <c r="G14" s="93">
        <v>4903</v>
      </c>
      <c r="H14" s="94" t="s">
        <v>730</v>
      </c>
      <c r="I14" s="95">
        <v>10.162599999999999</v>
      </c>
      <c r="J14" s="96">
        <v>-0.96</v>
      </c>
      <c r="K14" s="97">
        <v>-3.24</v>
      </c>
      <c r="L14" s="96">
        <v>-3.24</v>
      </c>
      <c r="M14" s="98">
        <v>11</v>
      </c>
      <c r="N14" s="96">
        <v>0.56000000000000005</v>
      </c>
      <c r="O14" s="98">
        <v>19</v>
      </c>
      <c r="P14" s="96" t="s">
        <v>710</v>
      </c>
      <c r="Q14" s="98" t="s">
        <v>711</v>
      </c>
      <c r="R14" s="96" t="s">
        <v>710</v>
      </c>
      <c r="S14" s="98" t="s">
        <v>711</v>
      </c>
      <c r="T14" s="96" t="s">
        <v>710</v>
      </c>
      <c r="U14" s="98" t="s">
        <v>711</v>
      </c>
      <c r="V14" s="99" t="s">
        <v>710</v>
      </c>
      <c r="W14" s="100" t="s">
        <v>711</v>
      </c>
      <c r="X14" s="96" t="s">
        <v>710</v>
      </c>
      <c r="Y14" s="98" t="s">
        <v>711</v>
      </c>
      <c r="Z14" s="101">
        <v>35819</v>
      </c>
      <c r="AA14" s="102">
        <v>5721</v>
      </c>
      <c r="AB14" s="103">
        <v>211311</v>
      </c>
      <c r="AC14" s="104">
        <v>15706</v>
      </c>
      <c r="AD14" s="105">
        <v>234473</v>
      </c>
      <c r="AE14" s="106">
        <v>-9985</v>
      </c>
      <c r="AF14" s="107">
        <v>-23162</v>
      </c>
      <c r="AG14" s="102">
        <v>878668</v>
      </c>
      <c r="AH14" s="108">
        <v>-2.0699999999999998</v>
      </c>
      <c r="AI14" s="97">
        <v>-5.8</v>
      </c>
      <c r="AJ14" s="109" t="s">
        <v>731</v>
      </c>
      <c r="AK14" s="72" t="s">
        <v>732</v>
      </c>
    </row>
    <row r="15" spans="1:37" ht="13.15" x14ac:dyDescent="0.4">
      <c r="A15" s="53">
        <v>11010010</v>
      </c>
      <c r="B15" s="54">
        <v>1</v>
      </c>
      <c r="C15" s="53">
        <v>8050241</v>
      </c>
      <c r="D15" s="54">
        <v>7010045</v>
      </c>
      <c r="E15" s="55">
        <v>12</v>
      </c>
      <c r="F15" s="41" t="s">
        <v>459</v>
      </c>
      <c r="G15" s="41">
        <v>1916</v>
      </c>
      <c r="H15" s="56" t="s">
        <v>733</v>
      </c>
      <c r="I15" s="57">
        <v>7.8639000000000001</v>
      </c>
      <c r="J15" s="58">
        <v>-3.39</v>
      </c>
      <c r="K15" s="59">
        <v>-3.32</v>
      </c>
      <c r="L15" s="58">
        <v>-3.32</v>
      </c>
      <c r="M15" s="60">
        <v>12</v>
      </c>
      <c r="N15" s="58">
        <v>1.04</v>
      </c>
      <c r="O15" s="60">
        <v>12</v>
      </c>
      <c r="P15" s="58">
        <v>2.97</v>
      </c>
      <c r="Q15" s="60">
        <v>6</v>
      </c>
      <c r="R15" s="58">
        <v>3.73</v>
      </c>
      <c r="S15" s="60">
        <v>16</v>
      </c>
      <c r="T15" s="58">
        <v>2.58</v>
      </c>
      <c r="U15" s="60">
        <v>16</v>
      </c>
      <c r="V15" s="61" t="s">
        <v>710</v>
      </c>
      <c r="W15" s="62" t="s">
        <v>711</v>
      </c>
      <c r="X15" s="58" t="s">
        <v>710</v>
      </c>
      <c r="Y15" s="60" t="s">
        <v>711</v>
      </c>
      <c r="Z15" s="63">
        <v>283</v>
      </c>
      <c r="AA15" s="64">
        <v>234</v>
      </c>
      <c r="AB15" s="65">
        <v>1506</v>
      </c>
      <c r="AC15" s="66">
        <v>37</v>
      </c>
      <c r="AD15" s="67">
        <v>511</v>
      </c>
      <c r="AE15" s="68">
        <v>197</v>
      </c>
      <c r="AF15" s="69">
        <v>995</v>
      </c>
      <c r="AG15" s="64">
        <v>9610</v>
      </c>
      <c r="AH15" s="70">
        <v>-1.39</v>
      </c>
      <c r="AI15" s="59">
        <v>7.45</v>
      </c>
      <c r="AJ15" s="71" t="s">
        <v>734</v>
      </c>
      <c r="AK15" s="72" t="s">
        <v>735</v>
      </c>
    </row>
    <row r="16" spans="1:37" ht="13.15" x14ac:dyDescent="0.4">
      <c r="A16" s="53">
        <v>11010010</v>
      </c>
      <c r="B16" s="54">
        <v>1</v>
      </c>
      <c r="C16" s="53">
        <v>8010021</v>
      </c>
      <c r="D16" s="54">
        <v>7010058</v>
      </c>
      <c r="E16" s="55">
        <v>13</v>
      </c>
      <c r="F16" s="41" t="s">
        <v>616</v>
      </c>
      <c r="G16" s="41">
        <v>5735</v>
      </c>
      <c r="H16" s="56" t="s">
        <v>736</v>
      </c>
      <c r="I16" s="57">
        <v>12.146599999999999</v>
      </c>
      <c r="J16" s="58">
        <v>-1.36</v>
      </c>
      <c r="K16" s="59">
        <v>-3.33</v>
      </c>
      <c r="L16" s="58">
        <v>-3.33</v>
      </c>
      <c r="M16" s="60">
        <v>13</v>
      </c>
      <c r="N16" s="58" t="s">
        <v>710</v>
      </c>
      <c r="O16" s="60" t="s">
        <v>711</v>
      </c>
      <c r="P16" s="58" t="s">
        <v>710</v>
      </c>
      <c r="Q16" s="60" t="s">
        <v>711</v>
      </c>
      <c r="R16" s="58" t="s">
        <v>710</v>
      </c>
      <c r="S16" s="60" t="s">
        <v>711</v>
      </c>
      <c r="T16" s="58" t="s">
        <v>710</v>
      </c>
      <c r="U16" s="60" t="s">
        <v>711</v>
      </c>
      <c r="V16" s="61" t="s">
        <v>710</v>
      </c>
      <c r="W16" s="62" t="s">
        <v>711</v>
      </c>
      <c r="X16" s="58" t="s">
        <v>710</v>
      </c>
      <c r="Y16" s="60" t="s">
        <v>711</v>
      </c>
      <c r="Z16" s="63"/>
      <c r="AA16" s="64"/>
      <c r="AB16" s="65"/>
      <c r="AC16" s="66"/>
      <c r="AD16" s="67">
        <v>712</v>
      </c>
      <c r="AE16" s="68"/>
      <c r="AF16" s="69">
        <v>-712</v>
      </c>
      <c r="AG16" s="64"/>
      <c r="AH16" s="70"/>
      <c r="AI16" s="59">
        <v>-100</v>
      </c>
      <c r="AJ16" s="71" t="s">
        <v>724</v>
      </c>
      <c r="AK16" s="72" t="s">
        <v>725</v>
      </c>
    </row>
    <row r="17" spans="1:37" ht="13.15" x14ac:dyDescent="0.4">
      <c r="A17" s="53">
        <v>11010010</v>
      </c>
      <c r="B17" s="54">
        <v>1</v>
      </c>
      <c r="C17" s="53">
        <v>8010021</v>
      </c>
      <c r="D17" s="54">
        <v>7010058</v>
      </c>
      <c r="E17" s="55">
        <v>14</v>
      </c>
      <c r="F17" s="41" t="s">
        <v>305</v>
      </c>
      <c r="G17" s="41">
        <v>7735</v>
      </c>
      <c r="H17" s="56" t="s">
        <v>737</v>
      </c>
      <c r="I17" s="57">
        <v>11.9175</v>
      </c>
      <c r="J17" s="58">
        <v>-1.36</v>
      </c>
      <c r="K17" s="59">
        <v>-3.33</v>
      </c>
      <c r="L17" s="58">
        <v>-3.33</v>
      </c>
      <c r="M17" s="60">
        <v>14</v>
      </c>
      <c r="N17" s="58">
        <v>2.4500000000000002</v>
      </c>
      <c r="O17" s="60">
        <v>5</v>
      </c>
      <c r="P17" s="58" t="s">
        <v>710</v>
      </c>
      <c r="Q17" s="60" t="s">
        <v>711</v>
      </c>
      <c r="R17" s="58" t="s">
        <v>710</v>
      </c>
      <c r="S17" s="60" t="s">
        <v>711</v>
      </c>
      <c r="T17" s="58" t="s">
        <v>710</v>
      </c>
      <c r="U17" s="60" t="s">
        <v>711</v>
      </c>
      <c r="V17" s="61" t="s">
        <v>710</v>
      </c>
      <c r="W17" s="62" t="s">
        <v>711</v>
      </c>
      <c r="X17" s="58" t="s">
        <v>710</v>
      </c>
      <c r="Y17" s="60" t="s">
        <v>711</v>
      </c>
      <c r="Z17" s="63">
        <v>76</v>
      </c>
      <c r="AA17" s="64"/>
      <c r="AB17" s="65">
        <v>1631</v>
      </c>
      <c r="AC17" s="66">
        <v>1430</v>
      </c>
      <c r="AD17" s="67">
        <v>7798</v>
      </c>
      <c r="AE17" s="68">
        <v>-1430</v>
      </c>
      <c r="AF17" s="69">
        <v>-6167</v>
      </c>
      <c r="AG17" s="64">
        <v>11936</v>
      </c>
      <c r="AH17" s="70">
        <v>-11.79</v>
      </c>
      <c r="AI17" s="59">
        <v>-35.979999999999997</v>
      </c>
      <c r="AJ17" s="71" t="s">
        <v>724</v>
      </c>
      <c r="AK17" s="72" t="s">
        <v>725</v>
      </c>
    </row>
    <row r="18" spans="1:37" ht="13.15" x14ac:dyDescent="0.4">
      <c r="A18" s="53">
        <v>11010010</v>
      </c>
      <c r="B18" s="54">
        <v>1</v>
      </c>
      <c r="C18" s="53">
        <v>8010012</v>
      </c>
      <c r="D18" s="54">
        <v>7010014</v>
      </c>
      <c r="E18" s="55">
        <v>15</v>
      </c>
      <c r="F18" s="41" t="s">
        <v>531</v>
      </c>
      <c r="G18" s="41">
        <v>5053</v>
      </c>
      <c r="H18" s="56" t="s">
        <v>738</v>
      </c>
      <c r="I18" s="57">
        <v>9.8877000000000006</v>
      </c>
      <c r="J18" s="58">
        <v>-1.18</v>
      </c>
      <c r="K18" s="59">
        <v>-3.35</v>
      </c>
      <c r="L18" s="58">
        <v>-3.35</v>
      </c>
      <c r="M18" s="60">
        <v>15</v>
      </c>
      <c r="N18" s="58" t="s">
        <v>710</v>
      </c>
      <c r="O18" s="60" t="s">
        <v>711</v>
      </c>
      <c r="P18" s="58" t="s">
        <v>710</v>
      </c>
      <c r="Q18" s="60" t="s">
        <v>711</v>
      </c>
      <c r="R18" s="58" t="s">
        <v>710</v>
      </c>
      <c r="S18" s="60" t="s">
        <v>711</v>
      </c>
      <c r="T18" s="58" t="s">
        <v>710</v>
      </c>
      <c r="U18" s="60" t="s">
        <v>711</v>
      </c>
      <c r="V18" s="61" t="s">
        <v>710</v>
      </c>
      <c r="W18" s="62" t="s">
        <v>711</v>
      </c>
      <c r="X18" s="58" t="s">
        <v>710</v>
      </c>
      <c r="Y18" s="60" t="s">
        <v>711</v>
      </c>
      <c r="Z18" s="63">
        <v>12844</v>
      </c>
      <c r="AA18" s="64">
        <v>3032</v>
      </c>
      <c r="AB18" s="65">
        <v>83850</v>
      </c>
      <c r="AC18" s="66">
        <v>3287</v>
      </c>
      <c r="AD18" s="67">
        <v>34842</v>
      </c>
      <c r="AE18" s="68">
        <v>-255</v>
      </c>
      <c r="AF18" s="69">
        <v>49008</v>
      </c>
      <c r="AG18" s="64">
        <v>170395</v>
      </c>
      <c r="AH18" s="70">
        <v>-1.33</v>
      </c>
      <c r="AI18" s="59">
        <v>34.07</v>
      </c>
      <c r="AJ18" s="71" t="s">
        <v>731</v>
      </c>
      <c r="AK18" s="73" t="s">
        <v>732</v>
      </c>
    </row>
    <row r="19" spans="1:37" ht="13.15" x14ac:dyDescent="0.4">
      <c r="A19" s="53">
        <v>11010010</v>
      </c>
      <c r="B19" s="54">
        <v>1</v>
      </c>
      <c r="C19" s="53">
        <v>8010021</v>
      </c>
      <c r="D19" s="54">
        <v>7010058</v>
      </c>
      <c r="E19" s="55">
        <v>16</v>
      </c>
      <c r="F19" s="41" t="s">
        <v>620</v>
      </c>
      <c r="G19" s="41">
        <v>9835</v>
      </c>
      <c r="H19" s="56" t="s">
        <v>739</v>
      </c>
      <c r="I19" s="57">
        <v>12.0657</v>
      </c>
      <c r="J19" s="58">
        <v>-1.38</v>
      </c>
      <c r="K19" s="59">
        <v>-3.59</v>
      </c>
      <c r="L19" s="58">
        <v>-3.59</v>
      </c>
      <c r="M19" s="60">
        <v>16</v>
      </c>
      <c r="N19" s="58" t="s">
        <v>710</v>
      </c>
      <c r="O19" s="60" t="s">
        <v>711</v>
      </c>
      <c r="P19" s="58" t="s">
        <v>710</v>
      </c>
      <c r="Q19" s="60" t="s">
        <v>711</v>
      </c>
      <c r="R19" s="58" t="s">
        <v>710</v>
      </c>
      <c r="S19" s="60" t="s">
        <v>711</v>
      </c>
      <c r="T19" s="58" t="s">
        <v>710</v>
      </c>
      <c r="U19" s="60" t="s">
        <v>711</v>
      </c>
      <c r="V19" s="61" t="s">
        <v>710</v>
      </c>
      <c r="W19" s="62" t="s">
        <v>711</v>
      </c>
      <c r="X19" s="58" t="s">
        <v>710</v>
      </c>
      <c r="Y19" s="60" t="s">
        <v>711</v>
      </c>
      <c r="Z19" s="63">
        <v>31</v>
      </c>
      <c r="AA19" s="64"/>
      <c r="AB19" s="65">
        <v>120</v>
      </c>
      <c r="AC19" s="66">
        <v>37</v>
      </c>
      <c r="AD19" s="67">
        <v>703</v>
      </c>
      <c r="AE19" s="68">
        <v>-37</v>
      </c>
      <c r="AF19" s="69">
        <v>-583</v>
      </c>
      <c r="AG19" s="64">
        <v>1473</v>
      </c>
      <c r="AH19" s="70">
        <v>-3.79</v>
      </c>
      <c r="AI19" s="59">
        <v>-30.63</v>
      </c>
      <c r="AJ19" s="71" t="s">
        <v>724</v>
      </c>
      <c r="AK19" s="72" t="s">
        <v>725</v>
      </c>
    </row>
    <row r="20" spans="1:37" ht="13.15" x14ac:dyDescent="0.4">
      <c r="A20" s="53">
        <v>11010010</v>
      </c>
      <c r="B20" s="54">
        <v>1</v>
      </c>
      <c r="C20" s="53">
        <v>8010021</v>
      </c>
      <c r="D20" s="54">
        <v>7010058</v>
      </c>
      <c r="E20" s="55">
        <v>17</v>
      </c>
      <c r="F20" s="41" t="s">
        <v>335</v>
      </c>
      <c r="G20" s="41">
        <v>1735</v>
      </c>
      <c r="H20" s="56" t="s">
        <v>740</v>
      </c>
      <c r="I20" s="57">
        <v>11.678900000000001</v>
      </c>
      <c r="J20" s="58">
        <v>-1.4</v>
      </c>
      <c r="K20" s="59">
        <v>-3.85</v>
      </c>
      <c r="L20" s="58">
        <v>-3.85</v>
      </c>
      <c r="M20" s="60">
        <v>17</v>
      </c>
      <c r="N20" s="58">
        <v>1.89</v>
      </c>
      <c r="O20" s="60">
        <v>7</v>
      </c>
      <c r="P20" s="58">
        <v>4.82</v>
      </c>
      <c r="Q20" s="60">
        <v>2</v>
      </c>
      <c r="R20" s="58">
        <v>7.78</v>
      </c>
      <c r="S20" s="60">
        <v>2</v>
      </c>
      <c r="T20" s="58">
        <v>4.1399999999999997</v>
      </c>
      <c r="U20" s="60">
        <v>4</v>
      </c>
      <c r="V20" s="61" t="s">
        <v>710</v>
      </c>
      <c r="W20" s="62" t="s">
        <v>711</v>
      </c>
      <c r="X20" s="58" t="s">
        <v>710</v>
      </c>
      <c r="Y20" s="60" t="s">
        <v>711</v>
      </c>
      <c r="Z20" s="63">
        <v>1102</v>
      </c>
      <c r="AA20" s="64">
        <v>75</v>
      </c>
      <c r="AB20" s="65">
        <v>1672</v>
      </c>
      <c r="AC20" s="66">
        <v>167</v>
      </c>
      <c r="AD20" s="67">
        <v>9876</v>
      </c>
      <c r="AE20" s="68">
        <v>-92</v>
      </c>
      <c r="AF20" s="69">
        <v>-8204</v>
      </c>
      <c r="AG20" s="64">
        <v>11918</v>
      </c>
      <c r="AH20" s="70">
        <v>-2.69</v>
      </c>
      <c r="AI20" s="59">
        <v>-42.9</v>
      </c>
      <c r="AJ20" s="71" t="s">
        <v>724</v>
      </c>
      <c r="AK20" s="72" t="s">
        <v>725</v>
      </c>
    </row>
    <row r="21" spans="1:37" ht="13.15" x14ac:dyDescent="0.4">
      <c r="A21" s="53">
        <v>11010010</v>
      </c>
      <c r="B21" s="54">
        <v>1</v>
      </c>
      <c r="C21" s="53">
        <v>8020074</v>
      </c>
      <c r="D21" s="54">
        <v>7010132</v>
      </c>
      <c r="E21" s="55">
        <v>18</v>
      </c>
      <c r="F21" s="41" t="s">
        <v>322</v>
      </c>
      <c r="G21" s="41">
        <v>8178</v>
      </c>
      <c r="H21" s="56" t="s">
        <v>741</v>
      </c>
      <c r="I21" s="57">
        <v>17.639299999999999</v>
      </c>
      <c r="J21" s="58">
        <v>-3.04</v>
      </c>
      <c r="K21" s="59">
        <v>-3.99</v>
      </c>
      <c r="L21" s="58">
        <v>-3.99</v>
      </c>
      <c r="M21" s="60">
        <v>18</v>
      </c>
      <c r="N21" s="58" t="s">
        <v>710</v>
      </c>
      <c r="O21" s="60" t="s">
        <v>711</v>
      </c>
      <c r="P21" s="58" t="s">
        <v>710</v>
      </c>
      <c r="Q21" s="60" t="s">
        <v>711</v>
      </c>
      <c r="R21" s="58" t="s">
        <v>710</v>
      </c>
      <c r="S21" s="60" t="s">
        <v>711</v>
      </c>
      <c r="T21" s="58" t="s">
        <v>710</v>
      </c>
      <c r="U21" s="60" t="s">
        <v>711</v>
      </c>
      <c r="V21" s="61" t="s">
        <v>710</v>
      </c>
      <c r="W21" s="62" t="s">
        <v>711</v>
      </c>
      <c r="X21" s="58" t="s">
        <v>710</v>
      </c>
      <c r="Y21" s="60" t="s">
        <v>711</v>
      </c>
      <c r="Z21" s="63">
        <v>44</v>
      </c>
      <c r="AA21" s="64">
        <v>3358</v>
      </c>
      <c r="AB21" s="65">
        <v>20841</v>
      </c>
      <c r="AC21" s="66">
        <v>919</v>
      </c>
      <c r="AD21" s="67">
        <v>15338</v>
      </c>
      <c r="AE21" s="68">
        <v>2439</v>
      </c>
      <c r="AF21" s="69">
        <v>5503</v>
      </c>
      <c r="AG21" s="64">
        <v>55642</v>
      </c>
      <c r="AH21" s="70">
        <v>1.23</v>
      </c>
      <c r="AI21" s="59">
        <v>5.88</v>
      </c>
      <c r="AJ21" s="71" t="s">
        <v>742</v>
      </c>
      <c r="AK21" s="72" t="s">
        <v>743</v>
      </c>
    </row>
    <row r="22" spans="1:37" ht="13.15" x14ac:dyDescent="0.4">
      <c r="A22" s="53">
        <v>11010010</v>
      </c>
      <c r="B22" s="54">
        <v>1</v>
      </c>
      <c r="C22" s="53">
        <v>8050272</v>
      </c>
      <c r="D22" s="54">
        <v>7010021</v>
      </c>
      <c r="E22" s="55">
        <v>19</v>
      </c>
      <c r="F22" s="41" t="s">
        <v>329</v>
      </c>
      <c r="G22" s="41">
        <v>4471</v>
      </c>
      <c r="H22" s="56" t="s">
        <v>744</v>
      </c>
      <c r="I22" s="57">
        <v>116.1895</v>
      </c>
      <c r="J22" s="58">
        <v>-1.21</v>
      </c>
      <c r="K22" s="59">
        <v>-4.12</v>
      </c>
      <c r="L22" s="58">
        <v>-4.12</v>
      </c>
      <c r="M22" s="60">
        <v>19</v>
      </c>
      <c r="N22" s="58">
        <v>0.93</v>
      </c>
      <c r="O22" s="60">
        <v>13</v>
      </c>
      <c r="P22" s="58">
        <v>1.33</v>
      </c>
      <c r="Q22" s="60">
        <v>27</v>
      </c>
      <c r="R22" s="58" t="s">
        <v>710</v>
      </c>
      <c r="S22" s="60" t="s">
        <v>711</v>
      </c>
      <c r="T22" s="58" t="s">
        <v>710</v>
      </c>
      <c r="U22" s="60" t="s">
        <v>711</v>
      </c>
      <c r="V22" s="61" t="s">
        <v>710</v>
      </c>
      <c r="W22" s="62" t="s">
        <v>711</v>
      </c>
      <c r="X22" s="58" t="s">
        <v>710</v>
      </c>
      <c r="Y22" s="60" t="s">
        <v>711</v>
      </c>
      <c r="Z22" s="63">
        <v>155</v>
      </c>
      <c r="AA22" s="64"/>
      <c r="AB22" s="65">
        <v>22094</v>
      </c>
      <c r="AC22" s="66">
        <v>43</v>
      </c>
      <c r="AD22" s="67">
        <v>1847</v>
      </c>
      <c r="AE22" s="68">
        <v>-43</v>
      </c>
      <c r="AF22" s="69">
        <v>20247</v>
      </c>
      <c r="AG22" s="64">
        <v>112146</v>
      </c>
      <c r="AH22" s="70">
        <v>-1.25</v>
      </c>
      <c r="AI22" s="59">
        <v>15.82</v>
      </c>
      <c r="AJ22" s="71" t="s">
        <v>719</v>
      </c>
      <c r="AK22" s="72" t="s">
        <v>720</v>
      </c>
    </row>
    <row r="23" spans="1:37" ht="13.5" thickBot="1" x14ac:dyDescent="0.45">
      <c r="A23" s="53">
        <v>11010010</v>
      </c>
      <c r="B23" s="54">
        <v>1</v>
      </c>
      <c r="C23" s="53">
        <v>8020074</v>
      </c>
      <c r="D23" s="54">
        <v>7010132</v>
      </c>
      <c r="E23" s="74">
        <v>20</v>
      </c>
      <c r="F23" s="75" t="s">
        <v>323</v>
      </c>
      <c r="G23" s="75">
        <v>7178</v>
      </c>
      <c r="H23" s="76" t="s">
        <v>745</v>
      </c>
      <c r="I23" s="77">
        <v>17.537800000000001</v>
      </c>
      <c r="J23" s="78">
        <v>-3.05</v>
      </c>
      <c r="K23" s="79">
        <v>-4.18</v>
      </c>
      <c r="L23" s="78">
        <v>-4.18</v>
      </c>
      <c r="M23" s="80">
        <v>20</v>
      </c>
      <c r="N23" s="78" t="s">
        <v>710</v>
      </c>
      <c r="O23" s="80" t="s">
        <v>711</v>
      </c>
      <c r="P23" s="78" t="s">
        <v>710</v>
      </c>
      <c r="Q23" s="80" t="s">
        <v>711</v>
      </c>
      <c r="R23" s="78" t="s">
        <v>710</v>
      </c>
      <c r="S23" s="80" t="s">
        <v>711</v>
      </c>
      <c r="T23" s="78" t="s">
        <v>710</v>
      </c>
      <c r="U23" s="80" t="s">
        <v>711</v>
      </c>
      <c r="V23" s="81" t="s">
        <v>710</v>
      </c>
      <c r="W23" s="82" t="s">
        <v>711</v>
      </c>
      <c r="X23" s="78" t="s">
        <v>710</v>
      </c>
      <c r="Y23" s="80" t="s">
        <v>711</v>
      </c>
      <c r="Z23" s="83">
        <v>1410</v>
      </c>
      <c r="AA23" s="84">
        <v>4732</v>
      </c>
      <c r="AB23" s="85">
        <v>108078</v>
      </c>
      <c r="AC23" s="86">
        <v>10269</v>
      </c>
      <c r="AD23" s="87">
        <v>50985</v>
      </c>
      <c r="AE23" s="88">
        <v>-5537</v>
      </c>
      <c r="AF23" s="89">
        <v>57093</v>
      </c>
      <c r="AG23" s="84">
        <v>277237</v>
      </c>
      <c r="AH23" s="90">
        <v>-4.96</v>
      </c>
      <c r="AI23" s="79">
        <v>19.18</v>
      </c>
      <c r="AJ23" s="91" t="s">
        <v>742</v>
      </c>
      <c r="AK23" s="73" t="s">
        <v>743</v>
      </c>
    </row>
    <row r="24" spans="1:37" ht="13.15" x14ac:dyDescent="0.4">
      <c r="A24" s="53">
        <v>11010010</v>
      </c>
      <c r="B24" s="54">
        <v>1</v>
      </c>
      <c r="C24" s="53">
        <v>8040307</v>
      </c>
      <c r="D24" s="54">
        <v>7010223</v>
      </c>
      <c r="E24" s="92">
        <v>21</v>
      </c>
      <c r="F24" s="93" t="s">
        <v>636</v>
      </c>
      <c r="G24" s="93">
        <v>4692</v>
      </c>
      <c r="H24" s="94" t="s">
        <v>746</v>
      </c>
      <c r="I24" s="95">
        <v>12.584</v>
      </c>
      <c r="J24" s="96">
        <v>-2.4</v>
      </c>
      <c r="K24" s="97">
        <v>-4.1900000000000004</v>
      </c>
      <c r="L24" s="96">
        <v>-4.1900000000000004</v>
      </c>
      <c r="M24" s="98">
        <v>21</v>
      </c>
      <c r="N24" s="96">
        <v>-2.84</v>
      </c>
      <c r="O24" s="98">
        <v>95</v>
      </c>
      <c r="P24" s="96">
        <v>-0.37</v>
      </c>
      <c r="Q24" s="98">
        <v>56</v>
      </c>
      <c r="R24" s="96">
        <v>1.89</v>
      </c>
      <c r="S24" s="98">
        <v>34</v>
      </c>
      <c r="T24" s="96" t="s">
        <v>710</v>
      </c>
      <c r="U24" s="98" t="s">
        <v>711</v>
      </c>
      <c r="V24" s="99" t="s">
        <v>710</v>
      </c>
      <c r="W24" s="100" t="s">
        <v>711</v>
      </c>
      <c r="X24" s="96" t="s">
        <v>710</v>
      </c>
      <c r="Y24" s="98" t="s">
        <v>711</v>
      </c>
      <c r="Z24" s="101">
        <v>145</v>
      </c>
      <c r="AA24" s="102">
        <v>1</v>
      </c>
      <c r="AB24" s="103">
        <v>517</v>
      </c>
      <c r="AC24" s="104"/>
      <c r="AD24" s="105">
        <v>574</v>
      </c>
      <c r="AE24" s="106">
        <v>1</v>
      </c>
      <c r="AF24" s="107">
        <v>-57</v>
      </c>
      <c r="AG24" s="102">
        <v>4669</v>
      </c>
      <c r="AH24" s="108">
        <v>-2.38</v>
      </c>
      <c r="AI24" s="97">
        <v>-4.82</v>
      </c>
      <c r="AJ24" s="109" t="s">
        <v>747</v>
      </c>
      <c r="AK24" s="72" t="s">
        <v>748</v>
      </c>
    </row>
    <row r="25" spans="1:37" ht="13.15" x14ac:dyDescent="0.4">
      <c r="A25" s="53">
        <v>11010010</v>
      </c>
      <c r="B25" s="54">
        <v>1</v>
      </c>
      <c r="C25" s="53">
        <v>8030134</v>
      </c>
      <c r="D25" s="54">
        <v>7010029</v>
      </c>
      <c r="E25" s="55">
        <v>22</v>
      </c>
      <c r="F25" s="41" t="s">
        <v>291</v>
      </c>
      <c r="G25" s="41">
        <v>4826</v>
      </c>
      <c r="H25" s="56" t="s">
        <v>749</v>
      </c>
      <c r="I25" s="57">
        <v>110.32429999999999</v>
      </c>
      <c r="J25" s="58">
        <v>-4.3099999999999996</v>
      </c>
      <c r="K25" s="59">
        <v>-4.2699999999999996</v>
      </c>
      <c r="L25" s="58">
        <v>-4.2699999999999996</v>
      </c>
      <c r="M25" s="60">
        <v>22</v>
      </c>
      <c r="N25" s="58">
        <v>2.77</v>
      </c>
      <c r="O25" s="60">
        <v>3</v>
      </c>
      <c r="P25" s="58" t="s">
        <v>710</v>
      </c>
      <c r="Q25" s="60" t="s">
        <v>711</v>
      </c>
      <c r="R25" s="58" t="s">
        <v>710</v>
      </c>
      <c r="S25" s="60" t="s">
        <v>711</v>
      </c>
      <c r="T25" s="58" t="s">
        <v>710</v>
      </c>
      <c r="U25" s="60" t="s">
        <v>711</v>
      </c>
      <c r="V25" s="61" t="s">
        <v>710</v>
      </c>
      <c r="W25" s="62" t="s">
        <v>711</v>
      </c>
      <c r="X25" s="58" t="s">
        <v>710</v>
      </c>
      <c r="Y25" s="60" t="s">
        <v>711</v>
      </c>
      <c r="Z25" s="63">
        <v>232</v>
      </c>
      <c r="AA25" s="64">
        <v>116</v>
      </c>
      <c r="AB25" s="65">
        <v>3568</v>
      </c>
      <c r="AC25" s="66">
        <v>57</v>
      </c>
      <c r="AD25" s="67">
        <v>627</v>
      </c>
      <c r="AE25" s="68">
        <v>59</v>
      </c>
      <c r="AF25" s="69">
        <v>2941</v>
      </c>
      <c r="AG25" s="64">
        <v>10032</v>
      </c>
      <c r="AH25" s="70">
        <v>-3.75</v>
      </c>
      <c r="AI25" s="59">
        <v>32.92</v>
      </c>
      <c r="AJ25" s="71" t="s">
        <v>750</v>
      </c>
      <c r="AK25" s="72" t="s">
        <v>751</v>
      </c>
    </row>
    <row r="26" spans="1:37" ht="13.15" x14ac:dyDescent="0.4">
      <c r="A26" s="53">
        <v>11010010</v>
      </c>
      <c r="B26" s="54">
        <v>1</v>
      </c>
      <c r="C26" s="53">
        <v>8020074</v>
      </c>
      <c r="D26" s="54">
        <v>7010132</v>
      </c>
      <c r="E26" s="55">
        <v>23</v>
      </c>
      <c r="F26" s="41" t="s">
        <v>389</v>
      </c>
      <c r="G26" s="41">
        <v>178</v>
      </c>
      <c r="H26" s="56" t="s">
        <v>752</v>
      </c>
      <c r="I26" s="57">
        <v>17.439</v>
      </c>
      <c r="J26" s="58">
        <v>-3.07</v>
      </c>
      <c r="K26" s="59">
        <v>-4.37</v>
      </c>
      <c r="L26" s="58">
        <v>-4.37</v>
      </c>
      <c r="M26" s="60">
        <v>23</v>
      </c>
      <c r="N26" s="58">
        <v>0.48</v>
      </c>
      <c r="O26" s="60">
        <v>21</v>
      </c>
      <c r="P26" s="58">
        <v>0.34</v>
      </c>
      <c r="Q26" s="60">
        <v>47</v>
      </c>
      <c r="R26" s="58">
        <v>0.69</v>
      </c>
      <c r="S26" s="60">
        <v>43</v>
      </c>
      <c r="T26" s="58">
        <v>0.78</v>
      </c>
      <c r="U26" s="60">
        <v>37</v>
      </c>
      <c r="V26" s="61">
        <v>1</v>
      </c>
      <c r="W26" s="62">
        <v>19</v>
      </c>
      <c r="X26" s="58">
        <v>2.71</v>
      </c>
      <c r="Y26" s="60">
        <v>7</v>
      </c>
      <c r="Z26" s="63">
        <v>1035</v>
      </c>
      <c r="AA26" s="64">
        <v>2289</v>
      </c>
      <c r="AB26" s="65">
        <v>38421</v>
      </c>
      <c r="AC26" s="66">
        <v>3089</v>
      </c>
      <c r="AD26" s="67">
        <v>25144</v>
      </c>
      <c r="AE26" s="68">
        <v>-800</v>
      </c>
      <c r="AF26" s="69">
        <v>13277</v>
      </c>
      <c r="AG26" s="64">
        <v>78301</v>
      </c>
      <c r="AH26" s="70">
        <v>-4.0599999999999996</v>
      </c>
      <c r="AI26" s="59">
        <v>14.06</v>
      </c>
      <c r="AJ26" s="71" t="s">
        <v>742</v>
      </c>
      <c r="AK26" s="72" t="s">
        <v>743</v>
      </c>
    </row>
    <row r="27" spans="1:37" ht="13.15" x14ac:dyDescent="0.4">
      <c r="A27" s="53">
        <v>11010010</v>
      </c>
      <c r="B27" s="54">
        <v>1</v>
      </c>
      <c r="C27" s="53">
        <v>8040189</v>
      </c>
      <c r="D27" s="54">
        <v>7010139</v>
      </c>
      <c r="E27" s="55">
        <v>24</v>
      </c>
      <c r="F27" s="41" t="s">
        <v>396</v>
      </c>
      <c r="G27" s="41">
        <v>249</v>
      </c>
      <c r="H27" s="56" t="s">
        <v>753</v>
      </c>
      <c r="I27" s="57">
        <v>1974.7886000000001</v>
      </c>
      <c r="J27" s="58">
        <v>-2.5</v>
      </c>
      <c r="K27" s="59">
        <v>-4.41</v>
      </c>
      <c r="L27" s="58">
        <v>-4.41</v>
      </c>
      <c r="M27" s="60">
        <v>24</v>
      </c>
      <c r="N27" s="58">
        <v>0.38</v>
      </c>
      <c r="O27" s="60">
        <v>23</v>
      </c>
      <c r="P27" s="58">
        <v>1.2</v>
      </c>
      <c r="Q27" s="60">
        <v>32</v>
      </c>
      <c r="R27" s="58">
        <v>3.35</v>
      </c>
      <c r="S27" s="60">
        <v>19</v>
      </c>
      <c r="T27" s="58">
        <v>3.07</v>
      </c>
      <c r="U27" s="60">
        <v>9</v>
      </c>
      <c r="V27" s="61">
        <v>2.64</v>
      </c>
      <c r="W27" s="62">
        <v>5</v>
      </c>
      <c r="X27" s="58">
        <v>3.8</v>
      </c>
      <c r="Y27" s="60">
        <v>3</v>
      </c>
      <c r="Z27" s="63">
        <v>447</v>
      </c>
      <c r="AA27" s="64">
        <v>1547</v>
      </c>
      <c r="AB27" s="65">
        <v>13633</v>
      </c>
      <c r="AC27" s="66">
        <v>1048</v>
      </c>
      <c r="AD27" s="67">
        <v>16359</v>
      </c>
      <c r="AE27" s="68">
        <v>499</v>
      </c>
      <c r="AF27" s="69">
        <v>-2726</v>
      </c>
      <c r="AG27" s="64">
        <v>270474</v>
      </c>
      <c r="AH27" s="70">
        <v>-2.33</v>
      </c>
      <c r="AI27" s="59">
        <v>-7.17</v>
      </c>
      <c r="AJ27" s="71" t="s">
        <v>754</v>
      </c>
      <c r="AK27" s="72" t="s">
        <v>755</v>
      </c>
    </row>
    <row r="28" spans="1:37" ht="13.15" x14ac:dyDescent="0.4">
      <c r="A28" s="53">
        <v>11010010</v>
      </c>
      <c r="B28" s="54">
        <v>1</v>
      </c>
      <c r="C28" s="53">
        <v>8030140</v>
      </c>
      <c r="D28" s="54">
        <v>7010043</v>
      </c>
      <c r="E28" s="55">
        <v>25</v>
      </c>
      <c r="F28" s="41" t="s">
        <v>642</v>
      </c>
      <c r="G28" s="41">
        <v>6857</v>
      </c>
      <c r="H28" s="56" t="s">
        <v>756</v>
      </c>
      <c r="I28" s="57">
        <v>8.9987999999999992</v>
      </c>
      <c r="J28" s="58">
        <v>-0.49</v>
      </c>
      <c r="K28" s="59">
        <v>-4.43</v>
      </c>
      <c r="L28" s="58">
        <v>-4.43</v>
      </c>
      <c r="M28" s="60">
        <v>25</v>
      </c>
      <c r="N28" s="58">
        <v>-4.8499999999999996</v>
      </c>
      <c r="O28" s="60">
        <v>104</v>
      </c>
      <c r="P28" s="58" t="s">
        <v>710</v>
      </c>
      <c r="Q28" s="60" t="s">
        <v>711</v>
      </c>
      <c r="R28" s="58" t="s">
        <v>710</v>
      </c>
      <c r="S28" s="60" t="s">
        <v>711</v>
      </c>
      <c r="T28" s="58" t="s">
        <v>710</v>
      </c>
      <c r="U28" s="60" t="s">
        <v>711</v>
      </c>
      <c r="V28" s="61" t="s">
        <v>710</v>
      </c>
      <c r="W28" s="62" t="s">
        <v>711</v>
      </c>
      <c r="X28" s="58" t="s">
        <v>710</v>
      </c>
      <c r="Y28" s="60" t="s">
        <v>711</v>
      </c>
      <c r="Z28" s="63">
        <v>19</v>
      </c>
      <c r="AA28" s="64"/>
      <c r="AB28" s="65">
        <v>370</v>
      </c>
      <c r="AC28" s="66">
        <v>49</v>
      </c>
      <c r="AD28" s="67">
        <v>185</v>
      </c>
      <c r="AE28" s="68">
        <v>-49</v>
      </c>
      <c r="AF28" s="69">
        <v>185</v>
      </c>
      <c r="AG28" s="64">
        <v>3553</v>
      </c>
      <c r="AH28" s="70">
        <v>-1.83</v>
      </c>
      <c r="AI28" s="59">
        <v>0.64</v>
      </c>
      <c r="AJ28" s="71" t="s">
        <v>715</v>
      </c>
      <c r="AK28" s="73" t="s">
        <v>716</v>
      </c>
    </row>
    <row r="29" spans="1:37" ht="13.15" x14ac:dyDescent="0.4">
      <c r="A29" s="53">
        <v>11010010</v>
      </c>
      <c r="B29" s="54">
        <v>1</v>
      </c>
      <c r="C29" s="53">
        <v>8010009</v>
      </c>
      <c r="D29" s="54">
        <v>7010137</v>
      </c>
      <c r="E29" s="55">
        <v>26</v>
      </c>
      <c r="F29" s="41" t="s">
        <v>528</v>
      </c>
      <c r="G29" s="41">
        <v>1091</v>
      </c>
      <c r="H29" s="56" t="s">
        <v>757</v>
      </c>
      <c r="I29" s="57">
        <v>10.506500000000001</v>
      </c>
      <c r="J29" s="58">
        <v>-3.09</v>
      </c>
      <c r="K29" s="59">
        <v>-4.49</v>
      </c>
      <c r="L29" s="58">
        <v>-4.49</v>
      </c>
      <c r="M29" s="60">
        <v>26</v>
      </c>
      <c r="N29" s="58">
        <v>-0.33</v>
      </c>
      <c r="O29" s="60">
        <v>39</v>
      </c>
      <c r="P29" s="58">
        <v>1.65</v>
      </c>
      <c r="Q29" s="60">
        <v>20</v>
      </c>
      <c r="R29" s="58">
        <v>2.74</v>
      </c>
      <c r="S29" s="60">
        <v>26</v>
      </c>
      <c r="T29" s="58">
        <v>2.87</v>
      </c>
      <c r="U29" s="60">
        <v>11</v>
      </c>
      <c r="V29" s="61">
        <v>2.29</v>
      </c>
      <c r="W29" s="62">
        <v>6</v>
      </c>
      <c r="X29" s="58" t="s">
        <v>710</v>
      </c>
      <c r="Y29" s="60" t="s">
        <v>711</v>
      </c>
      <c r="Z29" s="63">
        <v>112</v>
      </c>
      <c r="AA29" s="64">
        <v>55</v>
      </c>
      <c r="AB29" s="65">
        <v>66</v>
      </c>
      <c r="AC29" s="66"/>
      <c r="AD29" s="67">
        <v>1406</v>
      </c>
      <c r="AE29" s="68">
        <v>55</v>
      </c>
      <c r="AF29" s="69">
        <v>-1340</v>
      </c>
      <c r="AG29" s="64">
        <v>10242</v>
      </c>
      <c r="AH29" s="70">
        <v>-2.59</v>
      </c>
      <c r="AI29" s="59">
        <v>-15.26</v>
      </c>
      <c r="AJ29" s="71" t="s">
        <v>758</v>
      </c>
      <c r="AK29" s="72" t="s">
        <v>759</v>
      </c>
    </row>
    <row r="30" spans="1:37" ht="13.15" x14ac:dyDescent="0.4">
      <c r="A30" s="53">
        <v>11010010</v>
      </c>
      <c r="B30" s="54">
        <v>1</v>
      </c>
      <c r="C30" s="53">
        <v>8020074</v>
      </c>
      <c r="D30" s="54">
        <v>7010095</v>
      </c>
      <c r="E30" s="55">
        <v>27</v>
      </c>
      <c r="F30" s="41" t="s">
        <v>613</v>
      </c>
      <c r="G30" s="41">
        <v>620</v>
      </c>
      <c r="H30" s="56" t="s">
        <v>760</v>
      </c>
      <c r="I30" s="57">
        <v>9.3886000000000003</v>
      </c>
      <c r="J30" s="58">
        <v>-1.27</v>
      </c>
      <c r="K30" s="59">
        <v>-4.5</v>
      </c>
      <c r="L30" s="58">
        <v>-4.5</v>
      </c>
      <c r="M30" s="60">
        <v>27</v>
      </c>
      <c r="N30" s="58">
        <v>-1.58</v>
      </c>
      <c r="O30" s="60">
        <v>81</v>
      </c>
      <c r="P30" s="58">
        <v>-0.54</v>
      </c>
      <c r="Q30" s="60">
        <v>58</v>
      </c>
      <c r="R30" s="58">
        <v>1.39</v>
      </c>
      <c r="S30" s="60">
        <v>39</v>
      </c>
      <c r="T30" s="58">
        <v>1.3</v>
      </c>
      <c r="U30" s="60">
        <v>35</v>
      </c>
      <c r="V30" s="61">
        <v>1.4</v>
      </c>
      <c r="W30" s="62">
        <v>18</v>
      </c>
      <c r="X30" s="58" t="s">
        <v>710</v>
      </c>
      <c r="Y30" s="60" t="s">
        <v>711</v>
      </c>
      <c r="Z30" s="63">
        <v>31693</v>
      </c>
      <c r="AA30" s="64">
        <v>2449</v>
      </c>
      <c r="AB30" s="65">
        <v>93818</v>
      </c>
      <c r="AC30" s="66">
        <v>16911</v>
      </c>
      <c r="AD30" s="67">
        <v>799158</v>
      </c>
      <c r="AE30" s="68">
        <v>-14462</v>
      </c>
      <c r="AF30" s="69">
        <v>-705340</v>
      </c>
      <c r="AG30" s="64">
        <v>456122</v>
      </c>
      <c r="AH30" s="70">
        <v>-4.29</v>
      </c>
      <c r="AI30" s="59">
        <v>-61.42</v>
      </c>
      <c r="AJ30" s="71" t="s">
        <v>742</v>
      </c>
      <c r="AK30" s="72" t="s">
        <v>761</v>
      </c>
    </row>
    <row r="31" spans="1:37" ht="13.15" x14ac:dyDescent="0.4">
      <c r="A31" s="53">
        <v>11010010</v>
      </c>
      <c r="B31" s="54">
        <v>1</v>
      </c>
      <c r="C31" s="53">
        <v>8010012</v>
      </c>
      <c r="D31" s="54">
        <v>7010014</v>
      </c>
      <c r="E31" s="55">
        <v>28</v>
      </c>
      <c r="F31" s="41" t="s">
        <v>539</v>
      </c>
      <c r="G31" s="41">
        <v>5052</v>
      </c>
      <c r="H31" s="56" t="s">
        <v>762</v>
      </c>
      <c r="I31" s="57">
        <v>9.5609999999999999</v>
      </c>
      <c r="J31" s="58">
        <v>-2.4500000000000002</v>
      </c>
      <c r="K31" s="59">
        <v>-4.59</v>
      </c>
      <c r="L31" s="58">
        <v>-4.59</v>
      </c>
      <c r="M31" s="60">
        <v>28</v>
      </c>
      <c r="N31" s="58" t="s">
        <v>710</v>
      </c>
      <c r="O31" s="60" t="s">
        <v>711</v>
      </c>
      <c r="P31" s="58" t="s">
        <v>710</v>
      </c>
      <c r="Q31" s="60" t="s">
        <v>711</v>
      </c>
      <c r="R31" s="58" t="s">
        <v>710</v>
      </c>
      <c r="S31" s="60" t="s">
        <v>711</v>
      </c>
      <c r="T31" s="58" t="s">
        <v>710</v>
      </c>
      <c r="U31" s="60" t="s">
        <v>711</v>
      </c>
      <c r="V31" s="61" t="s">
        <v>710</v>
      </c>
      <c r="W31" s="62" t="s">
        <v>711</v>
      </c>
      <c r="X31" s="58" t="s">
        <v>710</v>
      </c>
      <c r="Y31" s="60" t="s">
        <v>711</v>
      </c>
      <c r="Z31" s="63">
        <v>3381</v>
      </c>
      <c r="AA31" s="64">
        <v>481</v>
      </c>
      <c r="AB31" s="65">
        <v>13224</v>
      </c>
      <c r="AC31" s="66">
        <v>309</v>
      </c>
      <c r="AD31" s="67">
        <v>3359</v>
      </c>
      <c r="AE31" s="68">
        <v>172</v>
      </c>
      <c r="AF31" s="69">
        <v>9865</v>
      </c>
      <c r="AG31" s="64">
        <v>17360</v>
      </c>
      <c r="AH31" s="70">
        <v>-1.48</v>
      </c>
      <c r="AI31" s="59">
        <v>109.74</v>
      </c>
      <c r="AJ31" s="71" t="s">
        <v>731</v>
      </c>
      <c r="AK31" s="72" t="s">
        <v>732</v>
      </c>
    </row>
    <row r="32" spans="1:37" ht="13.15" x14ac:dyDescent="0.4">
      <c r="A32" s="53">
        <v>11010010</v>
      </c>
      <c r="B32" s="54">
        <v>1</v>
      </c>
      <c r="C32" s="53">
        <v>8010022</v>
      </c>
      <c r="D32" s="54">
        <v>7010012</v>
      </c>
      <c r="E32" s="55">
        <v>29</v>
      </c>
      <c r="F32" s="41" t="s">
        <v>540</v>
      </c>
      <c r="G32" s="41">
        <v>4252</v>
      </c>
      <c r="H32" s="56" t="s">
        <v>763</v>
      </c>
      <c r="I32" s="57">
        <v>114.3432</v>
      </c>
      <c r="J32" s="58">
        <v>-2.52</v>
      </c>
      <c r="K32" s="59">
        <v>-4.72</v>
      </c>
      <c r="L32" s="58">
        <v>-4.72</v>
      </c>
      <c r="M32" s="60">
        <v>29</v>
      </c>
      <c r="N32" s="58">
        <v>-0.33</v>
      </c>
      <c r="O32" s="60">
        <v>38</v>
      </c>
      <c r="P32" s="58">
        <v>0.86</v>
      </c>
      <c r="Q32" s="60">
        <v>36</v>
      </c>
      <c r="R32" s="58" t="s">
        <v>710</v>
      </c>
      <c r="S32" s="60" t="s">
        <v>711</v>
      </c>
      <c r="T32" s="58" t="s">
        <v>710</v>
      </c>
      <c r="U32" s="60" t="s">
        <v>711</v>
      </c>
      <c r="V32" s="61" t="s">
        <v>710</v>
      </c>
      <c r="W32" s="62" t="s">
        <v>711</v>
      </c>
      <c r="X32" s="58" t="s">
        <v>710</v>
      </c>
      <c r="Y32" s="60" t="s">
        <v>711</v>
      </c>
      <c r="Z32" s="63">
        <v>51906</v>
      </c>
      <c r="AA32" s="64">
        <v>52696</v>
      </c>
      <c r="AB32" s="65">
        <v>1224840</v>
      </c>
      <c r="AC32" s="66">
        <v>66882</v>
      </c>
      <c r="AD32" s="67">
        <v>597691</v>
      </c>
      <c r="AE32" s="68">
        <v>-14186</v>
      </c>
      <c r="AF32" s="69">
        <v>627149</v>
      </c>
      <c r="AG32" s="64">
        <v>3638571</v>
      </c>
      <c r="AH32" s="70">
        <v>-2.9</v>
      </c>
      <c r="AI32" s="59">
        <v>14.15</v>
      </c>
      <c r="AJ32" s="71" t="s">
        <v>764</v>
      </c>
      <c r="AK32" s="72" t="s">
        <v>765</v>
      </c>
    </row>
    <row r="33" spans="1:37" ht="13.5" thickBot="1" x14ac:dyDescent="0.45">
      <c r="A33" s="53">
        <v>11010010</v>
      </c>
      <c r="B33" s="54">
        <v>1</v>
      </c>
      <c r="C33" s="53">
        <v>8040206</v>
      </c>
      <c r="D33" s="54">
        <v>7010194</v>
      </c>
      <c r="E33" s="74">
        <v>30</v>
      </c>
      <c r="F33" s="75" t="s">
        <v>402</v>
      </c>
      <c r="G33" s="75">
        <v>2561</v>
      </c>
      <c r="H33" s="76" t="s">
        <v>766</v>
      </c>
      <c r="I33" s="77">
        <v>12.9358</v>
      </c>
      <c r="J33" s="78">
        <v>-4.74</v>
      </c>
      <c r="K33" s="79">
        <v>-4.8</v>
      </c>
      <c r="L33" s="78">
        <v>-4.8</v>
      </c>
      <c r="M33" s="80">
        <v>30</v>
      </c>
      <c r="N33" s="78">
        <v>0.64</v>
      </c>
      <c r="O33" s="80">
        <v>17</v>
      </c>
      <c r="P33" s="78">
        <v>2.4300000000000002</v>
      </c>
      <c r="Q33" s="80">
        <v>7</v>
      </c>
      <c r="R33" s="78">
        <v>4.8099999999999996</v>
      </c>
      <c r="S33" s="80">
        <v>4</v>
      </c>
      <c r="T33" s="78">
        <v>2.37</v>
      </c>
      <c r="U33" s="80">
        <v>18</v>
      </c>
      <c r="V33" s="81" t="s">
        <v>710</v>
      </c>
      <c r="W33" s="82" t="s">
        <v>711</v>
      </c>
      <c r="X33" s="78" t="s">
        <v>710</v>
      </c>
      <c r="Y33" s="80" t="s">
        <v>711</v>
      </c>
      <c r="Z33" s="83">
        <v>3034</v>
      </c>
      <c r="AA33" s="84">
        <v>17498</v>
      </c>
      <c r="AB33" s="85">
        <v>165731</v>
      </c>
      <c r="AC33" s="86">
        <v>10107</v>
      </c>
      <c r="AD33" s="87">
        <v>50976</v>
      </c>
      <c r="AE33" s="88">
        <v>7391</v>
      </c>
      <c r="AF33" s="89">
        <v>114755</v>
      </c>
      <c r="AG33" s="84">
        <v>343890</v>
      </c>
      <c r="AH33" s="90">
        <v>-2.67</v>
      </c>
      <c r="AI33" s="79">
        <v>39.47</v>
      </c>
      <c r="AJ33" s="91" t="s">
        <v>767</v>
      </c>
      <c r="AK33" s="73" t="s">
        <v>768</v>
      </c>
    </row>
    <row r="34" spans="1:37" ht="13.15" x14ac:dyDescent="0.4">
      <c r="A34" s="53">
        <v>11010010</v>
      </c>
      <c r="B34" s="54">
        <v>1</v>
      </c>
      <c r="C34" s="53">
        <v>8010022</v>
      </c>
      <c r="D34" s="54">
        <v>7010012</v>
      </c>
      <c r="E34" s="92">
        <v>31</v>
      </c>
      <c r="F34" s="93" t="s">
        <v>590</v>
      </c>
      <c r="G34" s="93">
        <v>637</v>
      </c>
      <c r="H34" s="94" t="s">
        <v>769</v>
      </c>
      <c r="I34" s="95">
        <v>9.2849000000000004</v>
      </c>
      <c r="J34" s="96">
        <v>-1.96</v>
      </c>
      <c r="K34" s="97">
        <v>-4.91</v>
      </c>
      <c r="L34" s="96">
        <v>-4.91</v>
      </c>
      <c r="M34" s="98">
        <v>31</v>
      </c>
      <c r="N34" s="96">
        <v>-1.03</v>
      </c>
      <c r="O34" s="98">
        <v>67</v>
      </c>
      <c r="P34" s="96">
        <v>-0.11</v>
      </c>
      <c r="Q34" s="98">
        <v>55</v>
      </c>
      <c r="R34" s="96">
        <v>0.57999999999999996</v>
      </c>
      <c r="S34" s="98">
        <v>44</v>
      </c>
      <c r="T34" s="96">
        <v>-0.38</v>
      </c>
      <c r="U34" s="98">
        <v>38</v>
      </c>
      <c r="V34" s="99">
        <v>0.76</v>
      </c>
      <c r="W34" s="100">
        <v>21</v>
      </c>
      <c r="X34" s="96" t="s">
        <v>710</v>
      </c>
      <c r="Y34" s="98" t="s">
        <v>711</v>
      </c>
      <c r="Z34" s="101">
        <v>6390</v>
      </c>
      <c r="AA34" s="102">
        <v>5214</v>
      </c>
      <c r="AB34" s="103">
        <v>238123</v>
      </c>
      <c r="AC34" s="104">
        <v>32931</v>
      </c>
      <c r="AD34" s="105">
        <v>381554</v>
      </c>
      <c r="AE34" s="106">
        <v>-27717</v>
      </c>
      <c r="AF34" s="107">
        <v>-143431</v>
      </c>
      <c r="AG34" s="102">
        <v>868336</v>
      </c>
      <c r="AH34" s="108">
        <v>-4.8499999999999996</v>
      </c>
      <c r="AI34" s="97">
        <v>-18.149999999999999</v>
      </c>
      <c r="AJ34" s="109" t="s">
        <v>764</v>
      </c>
      <c r="AK34" s="72" t="s">
        <v>765</v>
      </c>
    </row>
    <row r="35" spans="1:37" ht="13.15" x14ac:dyDescent="0.4">
      <c r="A35" s="53">
        <v>11010010</v>
      </c>
      <c r="B35" s="54">
        <v>1</v>
      </c>
      <c r="C35" s="53">
        <v>8010022</v>
      </c>
      <c r="D35" s="54">
        <v>7010012</v>
      </c>
      <c r="E35" s="55">
        <v>32</v>
      </c>
      <c r="F35" s="41" t="s">
        <v>552</v>
      </c>
      <c r="G35" s="41">
        <v>6252</v>
      </c>
      <c r="H35" s="56" t="s">
        <v>770</v>
      </c>
      <c r="I35" s="57">
        <v>113.199</v>
      </c>
      <c r="J35" s="58">
        <v>-2.5299999999999998</v>
      </c>
      <c r="K35" s="59">
        <v>-4.91</v>
      </c>
      <c r="L35" s="58">
        <v>-4.91</v>
      </c>
      <c r="M35" s="60">
        <v>32</v>
      </c>
      <c r="N35" s="58">
        <v>-0.52</v>
      </c>
      <c r="O35" s="60">
        <v>51</v>
      </c>
      <c r="P35" s="58">
        <v>0.66</v>
      </c>
      <c r="Q35" s="60">
        <v>43</v>
      </c>
      <c r="R35" s="58" t="s">
        <v>710</v>
      </c>
      <c r="S35" s="60" t="s">
        <v>711</v>
      </c>
      <c r="T35" s="58" t="s">
        <v>710</v>
      </c>
      <c r="U35" s="60" t="s">
        <v>711</v>
      </c>
      <c r="V35" s="61" t="s">
        <v>710</v>
      </c>
      <c r="W35" s="62" t="s">
        <v>711</v>
      </c>
      <c r="X35" s="58" t="s">
        <v>710</v>
      </c>
      <c r="Y35" s="60" t="s">
        <v>711</v>
      </c>
      <c r="Z35" s="63">
        <v>20663</v>
      </c>
      <c r="AA35" s="64">
        <v>3734</v>
      </c>
      <c r="AB35" s="65">
        <v>95889</v>
      </c>
      <c r="AC35" s="66">
        <v>4992</v>
      </c>
      <c r="AD35" s="67">
        <v>48545</v>
      </c>
      <c r="AE35" s="68">
        <v>-1258</v>
      </c>
      <c r="AF35" s="69">
        <v>47344</v>
      </c>
      <c r="AG35" s="64">
        <v>265978</v>
      </c>
      <c r="AH35" s="70">
        <v>-3</v>
      </c>
      <c r="AI35" s="59">
        <v>14.61</v>
      </c>
      <c r="AJ35" s="71" t="s">
        <v>764</v>
      </c>
      <c r="AK35" s="72" t="s">
        <v>765</v>
      </c>
    </row>
    <row r="36" spans="1:37" ht="13.15" x14ac:dyDescent="0.4">
      <c r="A36" s="53">
        <v>11010010</v>
      </c>
      <c r="B36" s="54">
        <v>1</v>
      </c>
      <c r="C36" s="53">
        <v>8010012</v>
      </c>
      <c r="D36" s="54">
        <v>7010014</v>
      </c>
      <c r="E36" s="55">
        <v>33</v>
      </c>
      <c r="F36" s="41" t="s">
        <v>483</v>
      </c>
      <c r="G36" s="41">
        <v>2087</v>
      </c>
      <c r="H36" s="56" t="s">
        <v>771</v>
      </c>
      <c r="I36" s="57">
        <v>5.883</v>
      </c>
      <c r="J36" s="58">
        <v>-1.98</v>
      </c>
      <c r="K36" s="59">
        <v>-4.91</v>
      </c>
      <c r="L36" s="58">
        <v>-4.91</v>
      </c>
      <c r="M36" s="60">
        <v>33</v>
      </c>
      <c r="N36" s="58">
        <v>7.0000000000000007E-2</v>
      </c>
      <c r="O36" s="60">
        <v>28</v>
      </c>
      <c r="P36" s="58">
        <v>1.49</v>
      </c>
      <c r="Q36" s="60">
        <v>22</v>
      </c>
      <c r="R36" s="58">
        <v>3.53</v>
      </c>
      <c r="S36" s="60">
        <v>17</v>
      </c>
      <c r="T36" s="58">
        <v>1.85</v>
      </c>
      <c r="U36" s="60">
        <v>27</v>
      </c>
      <c r="V36" s="61" t="s">
        <v>710</v>
      </c>
      <c r="W36" s="62" t="s">
        <v>711</v>
      </c>
      <c r="X36" s="58" t="s">
        <v>710</v>
      </c>
      <c r="Y36" s="60" t="s">
        <v>711</v>
      </c>
      <c r="Z36" s="63">
        <v>9515</v>
      </c>
      <c r="AA36" s="64">
        <v>1148</v>
      </c>
      <c r="AB36" s="65">
        <v>31438</v>
      </c>
      <c r="AC36" s="66">
        <v>4158</v>
      </c>
      <c r="AD36" s="67">
        <v>44286</v>
      </c>
      <c r="AE36" s="68">
        <v>-3010</v>
      </c>
      <c r="AF36" s="69">
        <v>-12848</v>
      </c>
      <c r="AG36" s="64">
        <v>201029</v>
      </c>
      <c r="AH36" s="70">
        <v>-3.42</v>
      </c>
      <c r="AI36" s="59">
        <v>-10.45</v>
      </c>
      <c r="AJ36" s="71" t="s">
        <v>731</v>
      </c>
      <c r="AK36" s="72" t="s">
        <v>732</v>
      </c>
    </row>
    <row r="37" spans="1:37" ht="13.15" x14ac:dyDescent="0.4">
      <c r="A37" s="53">
        <v>11010010</v>
      </c>
      <c r="B37" s="54">
        <v>1</v>
      </c>
      <c r="C37" s="53">
        <v>8030144</v>
      </c>
      <c r="D37" s="54">
        <v>7010069</v>
      </c>
      <c r="E37" s="55">
        <v>34</v>
      </c>
      <c r="F37" s="41" t="s">
        <v>357</v>
      </c>
      <c r="G37" s="41">
        <v>6139</v>
      </c>
      <c r="H37" s="56" t="s">
        <v>772</v>
      </c>
      <c r="I37" s="57">
        <v>9.6280999999999999</v>
      </c>
      <c r="J37" s="58">
        <v>-4.3</v>
      </c>
      <c r="K37" s="59">
        <v>-5.01</v>
      </c>
      <c r="L37" s="58">
        <v>-5.01</v>
      </c>
      <c r="M37" s="60">
        <v>34</v>
      </c>
      <c r="N37" s="58" t="s">
        <v>710</v>
      </c>
      <c r="O37" s="60" t="s">
        <v>711</v>
      </c>
      <c r="P37" s="58" t="s">
        <v>710</v>
      </c>
      <c r="Q37" s="60" t="s">
        <v>711</v>
      </c>
      <c r="R37" s="58" t="s">
        <v>710</v>
      </c>
      <c r="S37" s="60" t="s">
        <v>711</v>
      </c>
      <c r="T37" s="58" t="s">
        <v>710</v>
      </c>
      <c r="U37" s="60" t="s">
        <v>711</v>
      </c>
      <c r="V37" s="61" t="s">
        <v>710</v>
      </c>
      <c r="W37" s="62" t="s">
        <v>711</v>
      </c>
      <c r="X37" s="58" t="s">
        <v>710</v>
      </c>
      <c r="Y37" s="60" t="s">
        <v>711</v>
      </c>
      <c r="Z37" s="63">
        <v>56</v>
      </c>
      <c r="AA37" s="64"/>
      <c r="AB37" s="65">
        <v>395</v>
      </c>
      <c r="AC37" s="66"/>
      <c r="AD37" s="67">
        <v>59</v>
      </c>
      <c r="AE37" s="68"/>
      <c r="AF37" s="69">
        <v>336</v>
      </c>
      <c r="AG37" s="64">
        <v>1465</v>
      </c>
      <c r="AH37" s="70">
        <v>-4.29</v>
      </c>
      <c r="AI37" s="59">
        <v>21.34</v>
      </c>
      <c r="AJ37" s="71" t="s">
        <v>773</v>
      </c>
      <c r="AK37" s="72" t="s">
        <v>774</v>
      </c>
    </row>
    <row r="38" spans="1:37" ht="13.15" x14ac:dyDescent="0.4">
      <c r="A38" s="53">
        <v>11010010</v>
      </c>
      <c r="B38" s="54">
        <v>1</v>
      </c>
      <c r="C38" s="53">
        <v>8040170</v>
      </c>
      <c r="D38" s="54">
        <v>7010193</v>
      </c>
      <c r="E38" s="55">
        <v>35</v>
      </c>
      <c r="F38" s="41" t="s">
        <v>445</v>
      </c>
      <c r="G38" s="41">
        <v>5142</v>
      </c>
      <c r="H38" s="56" t="s">
        <v>775</v>
      </c>
      <c r="I38" s="57">
        <v>92.841099999999997</v>
      </c>
      <c r="J38" s="58">
        <v>-3.15</v>
      </c>
      <c r="K38" s="59">
        <v>-5.09</v>
      </c>
      <c r="L38" s="58">
        <v>-5.09</v>
      </c>
      <c r="M38" s="60">
        <v>35</v>
      </c>
      <c r="N38" s="58" t="s">
        <v>710</v>
      </c>
      <c r="O38" s="60" t="s">
        <v>711</v>
      </c>
      <c r="P38" s="58" t="s">
        <v>710</v>
      </c>
      <c r="Q38" s="60" t="s">
        <v>711</v>
      </c>
      <c r="R38" s="58" t="s">
        <v>710</v>
      </c>
      <c r="S38" s="60" t="s">
        <v>711</v>
      </c>
      <c r="T38" s="58" t="s">
        <v>710</v>
      </c>
      <c r="U38" s="60" t="s">
        <v>711</v>
      </c>
      <c r="V38" s="61" t="s">
        <v>710</v>
      </c>
      <c r="W38" s="62" t="s">
        <v>711</v>
      </c>
      <c r="X38" s="58" t="s">
        <v>710</v>
      </c>
      <c r="Y38" s="60" t="s">
        <v>711</v>
      </c>
      <c r="Z38" s="63">
        <v>1691</v>
      </c>
      <c r="AA38" s="64">
        <v>319</v>
      </c>
      <c r="AB38" s="65">
        <v>9782</v>
      </c>
      <c r="AC38" s="66">
        <v>480</v>
      </c>
      <c r="AD38" s="67">
        <v>8036</v>
      </c>
      <c r="AE38" s="68">
        <v>-161</v>
      </c>
      <c r="AF38" s="69">
        <v>1746</v>
      </c>
      <c r="AG38" s="64">
        <v>20285</v>
      </c>
      <c r="AH38" s="70">
        <v>-3.94</v>
      </c>
      <c r="AI38" s="59">
        <v>2.62</v>
      </c>
      <c r="AJ38" s="71" t="s">
        <v>776</v>
      </c>
      <c r="AK38" s="73" t="s">
        <v>777</v>
      </c>
    </row>
    <row r="39" spans="1:37" ht="13.15" x14ac:dyDescent="0.4">
      <c r="A39" s="53">
        <v>11010010</v>
      </c>
      <c r="B39" s="54">
        <v>1</v>
      </c>
      <c r="C39" s="53">
        <v>8010022</v>
      </c>
      <c r="D39" s="54">
        <v>7010182</v>
      </c>
      <c r="E39" s="55">
        <v>36</v>
      </c>
      <c r="F39" s="41" t="s">
        <v>549</v>
      </c>
      <c r="G39" s="41">
        <v>205</v>
      </c>
      <c r="H39" s="56" t="s">
        <v>778</v>
      </c>
      <c r="I39" s="57">
        <v>19.530999999999999</v>
      </c>
      <c r="J39" s="58">
        <v>-2.4500000000000002</v>
      </c>
      <c r="K39" s="59">
        <v>-5.21</v>
      </c>
      <c r="L39" s="58">
        <v>-5.21</v>
      </c>
      <c r="M39" s="60">
        <v>36</v>
      </c>
      <c r="N39" s="58">
        <v>-1.04</v>
      </c>
      <c r="O39" s="60">
        <v>68</v>
      </c>
      <c r="P39" s="58">
        <v>-0.4</v>
      </c>
      <c r="Q39" s="60">
        <v>57</v>
      </c>
      <c r="R39" s="58">
        <v>1.84</v>
      </c>
      <c r="S39" s="60">
        <v>36</v>
      </c>
      <c r="T39" s="58">
        <v>2.17</v>
      </c>
      <c r="U39" s="60">
        <v>20</v>
      </c>
      <c r="V39" s="61">
        <v>1.79</v>
      </c>
      <c r="W39" s="62">
        <v>11</v>
      </c>
      <c r="X39" s="58">
        <v>3.07</v>
      </c>
      <c r="Y39" s="60">
        <v>4</v>
      </c>
      <c r="Z39" s="63">
        <v>162</v>
      </c>
      <c r="AA39" s="64"/>
      <c r="AB39" s="65">
        <v>2132</v>
      </c>
      <c r="AC39" s="66">
        <v>734</v>
      </c>
      <c r="AD39" s="67">
        <v>1569</v>
      </c>
      <c r="AE39" s="68">
        <v>-734</v>
      </c>
      <c r="AF39" s="69">
        <v>563</v>
      </c>
      <c r="AG39" s="64">
        <v>9590</v>
      </c>
      <c r="AH39" s="70">
        <v>-9.3800000000000008</v>
      </c>
      <c r="AI39" s="59">
        <v>-0.17</v>
      </c>
      <c r="AJ39" s="71" t="s">
        <v>764</v>
      </c>
      <c r="AK39" s="72" t="s">
        <v>779</v>
      </c>
    </row>
    <row r="40" spans="1:37" ht="13.15" x14ac:dyDescent="0.4">
      <c r="A40" s="53">
        <v>11010010</v>
      </c>
      <c r="B40" s="54">
        <v>1</v>
      </c>
      <c r="C40" s="53">
        <v>8040258</v>
      </c>
      <c r="D40" s="54">
        <v>7010258</v>
      </c>
      <c r="E40" s="55">
        <v>37</v>
      </c>
      <c r="F40" s="41" t="s">
        <v>434</v>
      </c>
      <c r="G40" s="41">
        <v>5159</v>
      </c>
      <c r="H40" s="56" t="s">
        <v>780</v>
      </c>
      <c r="I40" s="57">
        <v>94.981499999999997</v>
      </c>
      <c r="J40" s="58">
        <v>-2.67</v>
      </c>
      <c r="K40" s="59">
        <v>-5.31</v>
      </c>
      <c r="L40" s="58">
        <v>-5.31</v>
      </c>
      <c r="M40" s="60">
        <v>37</v>
      </c>
      <c r="N40" s="58" t="s">
        <v>710</v>
      </c>
      <c r="O40" s="60" t="s">
        <v>711</v>
      </c>
      <c r="P40" s="58" t="s">
        <v>710</v>
      </c>
      <c r="Q40" s="60" t="s">
        <v>711</v>
      </c>
      <c r="R40" s="58" t="s">
        <v>710</v>
      </c>
      <c r="S40" s="60" t="s">
        <v>711</v>
      </c>
      <c r="T40" s="58" t="s">
        <v>710</v>
      </c>
      <c r="U40" s="60" t="s">
        <v>711</v>
      </c>
      <c r="V40" s="61" t="s">
        <v>710</v>
      </c>
      <c r="W40" s="62" t="s">
        <v>711</v>
      </c>
      <c r="X40" s="58" t="s">
        <v>710</v>
      </c>
      <c r="Y40" s="60" t="s">
        <v>711</v>
      </c>
      <c r="Z40" s="63">
        <v>419</v>
      </c>
      <c r="AA40" s="64">
        <v>755</v>
      </c>
      <c r="AB40" s="65">
        <v>69470</v>
      </c>
      <c r="AC40" s="66">
        <v>8482</v>
      </c>
      <c r="AD40" s="67">
        <v>21331</v>
      </c>
      <c r="AE40" s="68">
        <v>-7727</v>
      </c>
      <c r="AF40" s="69">
        <v>48139</v>
      </c>
      <c r="AG40" s="64">
        <v>76343</v>
      </c>
      <c r="AH40" s="70">
        <v>-11.52</v>
      </c>
      <c r="AI40" s="59">
        <v>145.22</v>
      </c>
      <c r="AJ40" s="71" t="s">
        <v>781</v>
      </c>
      <c r="AK40" s="72" t="s">
        <v>781</v>
      </c>
    </row>
    <row r="41" spans="1:37" ht="13.15" x14ac:dyDescent="0.4">
      <c r="A41" s="53">
        <v>11010010</v>
      </c>
      <c r="B41" s="54">
        <v>1</v>
      </c>
      <c r="C41" s="53">
        <v>8040230</v>
      </c>
      <c r="D41" s="54">
        <v>7010202</v>
      </c>
      <c r="E41" s="55">
        <v>38</v>
      </c>
      <c r="F41" s="41" t="s">
        <v>468</v>
      </c>
      <c r="G41" s="41">
        <v>7030</v>
      </c>
      <c r="H41" s="56" t="s">
        <v>782</v>
      </c>
      <c r="I41" s="57">
        <v>9.8960000000000008</v>
      </c>
      <c r="J41" s="58">
        <v>-1.51</v>
      </c>
      <c r="K41" s="59">
        <v>-5.4</v>
      </c>
      <c r="L41" s="58">
        <v>-5.4</v>
      </c>
      <c r="M41" s="60">
        <v>38</v>
      </c>
      <c r="N41" s="58" t="s">
        <v>710</v>
      </c>
      <c r="O41" s="60" t="s">
        <v>711</v>
      </c>
      <c r="P41" s="58" t="s">
        <v>710</v>
      </c>
      <c r="Q41" s="60" t="s">
        <v>711</v>
      </c>
      <c r="R41" s="58" t="s">
        <v>710</v>
      </c>
      <c r="S41" s="60" t="s">
        <v>711</v>
      </c>
      <c r="T41" s="58" t="s">
        <v>710</v>
      </c>
      <c r="U41" s="60" t="s">
        <v>711</v>
      </c>
      <c r="V41" s="61" t="s">
        <v>710</v>
      </c>
      <c r="W41" s="62" t="s">
        <v>711</v>
      </c>
      <c r="X41" s="58" t="s">
        <v>710</v>
      </c>
      <c r="Y41" s="60" t="s">
        <v>711</v>
      </c>
      <c r="Z41" s="63">
        <v>40</v>
      </c>
      <c r="AA41" s="64">
        <v>110</v>
      </c>
      <c r="AB41" s="65">
        <v>10054</v>
      </c>
      <c r="AC41" s="66">
        <v>367</v>
      </c>
      <c r="AD41" s="67">
        <v>14807</v>
      </c>
      <c r="AE41" s="68">
        <v>-257</v>
      </c>
      <c r="AF41" s="69">
        <v>-4753</v>
      </c>
      <c r="AG41" s="64">
        <v>22283</v>
      </c>
      <c r="AH41" s="70">
        <v>-2.63</v>
      </c>
      <c r="AI41" s="59">
        <v>-19.77</v>
      </c>
      <c r="AJ41" s="71" t="s">
        <v>783</v>
      </c>
      <c r="AK41" s="72" t="s">
        <v>784</v>
      </c>
    </row>
    <row r="42" spans="1:37" ht="13.15" x14ac:dyDescent="0.4">
      <c r="A42" s="53">
        <v>11010010</v>
      </c>
      <c r="B42" s="54">
        <v>1</v>
      </c>
      <c r="C42" s="53">
        <v>8040241</v>
      </c>
      <c r="D42" s="54">
        <v>7010241</v>
      </c>
      <c r="E42" s="55">
        <v>39</v>
      </c>
      <c r="F42" s="41" t="s">
        <v>298</v>
      </c>
      <c r="G42" s="41">
        <v>485</v>
      </c>
      <c r="H42" s="56" t="s">
        <v>785</v>
      </c>
      <c r="I42" s="57">
        <v>17.007400000000001</v>
      </c>
      <c r="J42" s="58">
        <v>-2.5099999999999998</v>
      </c>
      <c r="K42" s="59">
        <v>-5.5</v>
      </c>
      <c r="L42" s="58">
        <v>-5.5</v>
      </c>
      <c r="M42" s="60">
        <v>39</v>
      </c>
      <c r="N42" s="58">
        <v>1.58</v>
      </c>
      <c r="O42" s="60">
        <v>11</v>
      </c>
      <c r="P42" s="58">
        <v>2.2599999999999998</v>
      </c>
      <c r="Q42" s="60">
        <v>11</v>
      </c>
      <c r="R42" s="58">
        <v>3.51</v>
      </c>
      <c r="S42" s="60">
        <v>18</v>
      </c>
      <c r="T42" s="58">
        <v>4.25</v>
      </c>
      <c r="U42" s="60">
        <v>3</v>
      </c>
      <c r="V42" s="61">
        <v>3.75</v>
      </c>
      <c r="W42" s="62">
        <v>1</v>
      </c>
      <c r="X42" s="58" t="s">
        <v>710</v>
      </c>
      <c r="Y42" s="60" t="s">
        <v>711</v>
      </c>
      <c r="Z42" s="63">
        <v>222</v>
      </c>
      <c r="AA42" s="64"/>
      <c r="AB42" s="65"/>
      <c r="AC42" s="66"/>
      <c r="AD42" s="67"/>
      <c r="AE42" s="68"/>
      <c r="AF42" s="69"/>
      <c r="AG42" s="64">
        <v>62017</v>
      </c>
      <c r="AH42" s="70">
        <v>-2.67</v>
      </c>
      <c r="AI42" s="59">
        <v>-6.67</v>
      </c>
      <c r="AJ42" s="71" t="s">
        <v>786</v>
      </c>
      <c r="AK42" s="72" t="s">
        <v>786</v>
      </c>
    </row>
    <row r="43" spans="1:37" ht="13.5" thickBot="1" x14ac:dyDescent="0.45">
      <c r="A43" s="53">
        <v>11010010</v>
      </c>
      <c r="B43" s="54">
        <v>1</v>
      </c>
      <c r="C43" s="53">
        <v>8040230</v>
      </c>
      <c r="D43" s="54">
        <v>7010202</v>
      </c>
      <c r="E43" s="74">
        <v>40</v>
      </c>
      <c r="F43" s="75" t="s">
        <v>486</v>
      </c>
      <c r="G43" s="75">
        <v>8030</v>
      </c>
      <c r="H43" s="76" t="s">
        <v>787</v>
      </c>
      <c r="I43" s="77">
        <v>9.8641000000000005</v>
      </c>
      <c r="J43" s="78">
        <v>-1.53</v>
      </c>
      <c r="K43" s="79">
        <v>-5.58</v>
      </c>
      <c r="L43" s="78">
        <v>-5.58</v>
      </c>
      <c r="M43" s="80">
        <v>40</v>
      </c>
      <c r="N43" s="78" t="s">
        <v>710</v>
      </c>
      <c r="O43" s="80" t="s">
        <v>711</v>
      </c>
      <c r="P43" s="78" t="s">
        <v>710</v>
      </c>
      <c r="Q43" s="80" t="s">
        <v>711</v>
      </c>
      <c r="R43" s="78" t="s">
        <v>710</v>
      </c>
      <c r="S43" s="80" t="s">
        <v>711</v>
      </c>
      <c r="T43" s="78" t="s">
        <v>710</v>
      </c>
      <c r="U43" s="80" t="s">
        <v>711</v>
      </c>
      <c r="V43" s="81" t="s">
        <v>710</v>
      </c>
      <c r="W43" s="82" t="s">
        <v>711</v>
      </c>
      <c r="X43" s="78" t="s">
        <v>710</v>
      </c>
      <c r="Y43" s="80" t="s">
        <v>711</v>
      </c>
      <c r="Z43" s="83">
        <v>1</v>
      </c>
      <c r="AA43" s="84"/>
      <c r="AB43" s="85">
        <v>14273</v>
      </c>
      <c r="AC43" s="86"/>
      <c r="AD43" s="87">
        <v>21371</v>
      </c>
      <c r="AE43" s="88"/>
      <c r="AF43" s="89">
        <v>-7098</v>
      </c>
      <c r="AG43" s="84">
        <v>2475</v>
      </c>
      <c r="AH43" s="90">
        <v>-1.53</v>
      </c>
      <c r="AI43" s="79">
        <v>-75.900000000000006</v>
      </c>
      <c r="AJ43" s="91" t="s">
        <v>783</v>
      </c>
      <c r="AK43" s="73" t="s">
        <v>784</v>
      </c>
    </row>
    <row r="44" spans="1:37" ht="13.15" x14ac:dyDescent="0.4">
      <c r="A44" s="53">
        <v>11010010</v>
      </c>
      <c r="B44" s="54">
        <v>1</v>
      </c>
      <c r="C44" s="53">
        <v>8030134</v>
      </c>
      <c r="D44" s="54">
        <v>7010029</v>
      </c>
      <c r="E44" s="92">
        <v>41</v>
      </c>
      <c r="F44" s="93" t="s">
        <v>278</v>
      </c>
      <c r="G44" s="93">
        <v>655</v>
      </c>
      <c r="H44" s="94" t="s">
        <v>788</v>
      </c>
      <c r="I44" s="95">
        <v>11.123699999999999</v>
      </c>
      <c r="J44" s="96">
        <v>-5.76</v>
      </c>
      <c r="K44" s="97">
        <v>-5.58</v>
      </c>
      <c r="L44" s="96">
        <v>-5.58</v>
      </c>
      <c r="M44" s="98">
        <v>41</v>
      </c>
      <c r="N44" s="96">
        <v>6.92</v>
      </c>
      <c r="O44" s="98">
        <v>1</v>
      </c>
      <c r="P44" s="96">
        <v>5.18</v>
      </c>
      <c r="Q44" s="98">
        <v>1</v>
      </c>
      <c r="R44" s="96">
        <v>4.49</v>
      </c>
      <c r="S44" s="98">
        <v>7</v>
      </c>
      <c r="T44" s="96">
        <v>4.74</v>
      </c>
      <c r="U44" s="98">
        <v>2</v>
      </c>
      <c r="V44" s="99">
        <v>1.94</v>
      </c>
      <c r="W44" s="100">
        <v>9</v>
      </c>
      <c r="X44" s="96" t="s">
        <v>710</v>
      </c>
      <c r="Y44" s="98" t="s">
        <v>711</v>
      </c>
      <c r="Z44" s="101">
        <v>1056</v>
      </c>
      <c r="AA44" s="102">
        <v>644</v>
      </c>
      <c r="AB44" s="103">
        <v>18088</v>
      </c>
      <c r="AC44" s="104">
        <v>765</v>
      </c>
      <c r="AD44" s="105">
        <v>3869</v>
      </c>
      <c r="AE44" s="106">
        <v>-121</v>
      </c>
      <c r="AF44" s="107">
        <v>14219</v>
      </c>
      <c r="AG44" s="102">
        <v>22730</v>
      </c>
      <c r="AH44" s="108">
        <v>-6.28</v>
      </c>
      <c r="AI44" s="97">
        <v>114.67</v>
      </c>
      <c r="AJ44" s="109" t="s">
        <v>750</v>
      </c>
      <c r="AK44" s="72" t="s">
        <v>751</v>
      </c>
    </row>
    <row r="45" spans="1:37" ht="13.15" x14ac:dyDescent="0.4">
      <c r="A45" s="53">
        <v>11010010</v>
      </c>
      <c r="B45" s="54">
        <v>1</v>
      </c>
      <c r="C45" s="53">
        <v>8010003</v>
      </c>
      <c r="D45" s="54">
        <v>7010055</v>
      </c>
      <c r="E45" s="55">
        <v>42</v>
      </c>
      <c r="F45" s="41" t="s">
        <v>324</v>
      </c>
      <c r="G45" s="41">
        <v>5045</v>
      </c>
      <c r="H45" s="56" t="s">
        <v>789</v>
      </c>
      <c r="I45" s="57">
        <v>96.060299999999998</v>
      </c>
      <c r="J45" s="58">
        <v>-3.17</v>
      </c>
      <c r="K45" s="59">
        <v>-5.59</v>
      </c>
      <c r="L45" s="58">
        <v>-5.59</v>
      </c>
      <c r="M45" s="60">
        <v>42</v>
      </c>
      <c r="N45" s="58" t="s">
        <v>710</v>
      </c>
      <c r="O45" s="60" t="s">
        <v>711</v>
      </c>
      <c r="P45" s="58" t="s">
        <v>710</v>
      </c>
      <c r="Q45" s="60" t="s">
        <v>711</v>
      </c>
      <c r="R45" s="58" t="s">
        <v>710</v>
      </c>
      <c r="S45" s="60" t="s">
        <v>711</v>
      </c>
      <c r="T45" s="58" t="s">
        <v>710</v>
      </c>
      <c r="U45" s="60" t="s">
        <v>711</v>
      </c>
      <c r="V45" s="61" t="s">
        <v>710</v>
      </c>
      <c r="W45" s="62" t="s">
        <v>711</v>
      </c>
      <c r="X45" s="58" t="s">
        <v>710</v>
      </c>
      <c r="Y45" s="60" t="s">
        <v>711</v>
      </c>
      <c r="Z45" s="63">
        <v>484</v>
      </c>
      <c r="AA45" s="64">
        <v>6667</v>
      </c>
      <c r="AB45" s="65">
        <v>222970</v>
      </c>
      <c r="AC45" s="66">
        <v>17814</v>
      </c>
      <c r="AD45" s="67">
        <v>102768</v>
      </c>
      <c r="AE45" s="68">
        <v>-11147</v>
      </c>
      <c r="AF45" s="69">
        <v>120202</v>
      </c>
      <c r="AG45" s="64">
        <v>321369</v>
      </c>
      <c r="AH45" s="70">
        <v>-6.41</v>
      </c>
      <c r="AI45" s="59">
        <v>45.37</v>
      </c>
      <c r="AJ45" s="71" t="s">
        <v>790</v>
      </c>
      <c r="AK45" s="72" t="s">
        <v>791</v>
      </c>
    </row>
    <row r="46" spans="1:37" ht="13.15" x14ac:dyDescent="0.4">
      <c r="A46" s="53">
        <v>11010010</v>
      </c>
      <c r="B46" s="54">
        <v>1</v>
      </c>
      <c r="C46" s="53">
        <v>8010091</v>
      </c>
      <c r="D46" s="54">
        <v>7010015</v>
      </c>
      <c r="E46" s="55">
        <v>43</v>
      </c>
      <c r="F46" s="41" t="s">
        <v>515</v>
      </c>
      <c r="G46" s="41">
        <v>1783</v>
      </c>
      <c r="H46" s="56" t="s">
        <v>792</v>
      </c>
      <c r="I46" s="57">
        <v>7.6525999999999996</v>
      </c>
      <c r="J46" s="58">
        <v>-2.59</v>
      </c>
      <c r="K46" s="59">
        <v>-5.61</v>
      </c>
      <c r="L46" s="58">
        <v>-5.61</v>
      </c>
      <c r="M46" s="60">
        <v>43</v>
      </c>
      <c r="N46" s="58">
        <v>-0.43</v>
      </c>
      <c r="O46" s="60">
        <v>45</v>
      </c>
      <c r="P46" s="58">
        <v>1.33</v>
      </c>
      <c r="Q46" s="60">
        <v>28</v>
      </c>
      <c r="R46" s="58">
        <v>2.36</v>
      </c>
      <c r="S46" s="60">
        <v>32</v>
      </c>
      <c r="T46" s="58">
        <v>1.57</v>
      </c>
      <c r="U46" s="60">
        <v>32</v>
      </c>
      <c r="V46" s="61" t="s">
        <v>710</v>
      </c>
      <c r="W46" s="62" t="s">
        <v>711</v>
      </c>
      <c r="X46" s="58" t="s">
        <v>710</v>
      </c>
      <c r="Y46" s="60" t="s">
        <v>711</v>
      </c>
      <c r="Z46" s="63">
        <v>3015</v>
      </c>
      <c r="AA46" s="64">
        <v>270</v>
      </c>
      <c r="AB46" s="65">
        <v>25044</v>
      </c>
      <c r="AC46" s="66">
        <v>964</v>
      </c>
      <c r="AD46" s="67">
        <v>16488</v>
      </c>
      <c r="AE46" s="68">
        <v>-694</v>
      </c>
      <c r="AF46" s="69">
        <v>8556</v>
      </c>
      <c r="AG46" s="64">
        <v>63833</v>
      </c>
      <c r="AH46" s="70">
        <v>-3.63</v>
      </c>
      <c r="AI46" s="59">
        <v>8.08</v>
      </c>
      <c r="AJ46" s="71" t="s">
        <v>793</v>
      </c>
      <c r="AK46" s="72" t="s">
        <v>794</v>
      </c>
    </row>
    <row r="47" spans="1:37" ht="13.15" x14ac:dyDescent="0.4">
      <c r="A47" s="53">
        <v>11010010</v>
      </c>
      <c r="B47" s="54">
        <v>1</v>
      </c>
      <c r="C47" s="53">
        <v>8010024</v>
      </c>
      <c r="D47" s="54">
        <v>7010061</v>
      </c>
      <c r="E47" s="55">
        <v>44</v>
      </c>
      <c r="F47" s="41" t="s">
        <v>431</v>
      </c>
      <c r="G47" s="41">
        <v>1373</v>
      </c>
      <c r="H47" s="56" t="s">
        <v>795</v>
      </c>
      <c r="I47" s="57">
        <v>10.930400000000001</v>
      </c>
      <c r="J47" s="58">
        <v>-3.05</v>
      </c>
      <c r="K47" s="59">
        <v>-5.78</v>
      </c>
      <c r="L47" s="58">
        <v>-5.78</v>
      </c>
      <c r="M47" s="60">
        <v>44</v>
      </c>
      <c r="N47" s="58">
        <v>-0.1</v>
      </c>
      <c r="O47" s="60">
        <v>33</v>
      </c>
      <c r="P47" s="58">
        <v>2.2000000000000002</v>
      </c>
      <c r="Q47" s="60">
        <v>12</v>
      </c>
      <c r="R47" s="58">
        <v>2.7</v>
      </c>
      <c r="S47" s="60">
        <v>27</v>
      </c>
      <c r="T47" s="58">
        <v>2.85</v>
      </c>
      <c r="U47" s="60">
        <v>12</v>
      </c>
      <c r="V47" s="61">
        <v>3.07</v>
      </c>
      <c r="W47" s="62">
        <v>3</v>
      </c>
      <c r="X47" s="58" t="s">
        <v>710</v>
      </c>
      <c r="Y47" s="60" t="s">
        <v>711</v>
      </c>
      <c r="Z47" s="63">
        <v>102</v>
      </c>
      <c r="AA47" s="64"/>
      <c r="AB47" s="65">
        <v>1010</v>
      </c>
      <c r="AC47" s="66">
        <v>8</v>
      </c>
      <c r="AD47" s="67">
        <v>395</v>
      </c>
      <c r="AE47" s="68">
        <v>-8</v>
      </c>
      <c r="AF47" s="69">
        <v>615</v>
      </c>
      <c r="AG47" s="64">
        <v>55326</v>
      </c>
      <c r="AH47" s="70">
        <v>-3.06</v>
      </c>
      <c r="AI47" s="59">
        <v>-4.96</v>
      </c>
      <c r="AJ47" s="71" t="s">
        <v>796</v>
      </c>
      <c r="AK47" s="72" t="s">
        <v>797</v>
      </c>
    </row>
    <row r="48" spans="1:37" ht="13.15" x14ac:dyDescent="0.4">
      <c r="A48" s="53">
        <v>11010010</v>
      </c>
      <c r="B48" s="54">
        <v>1</v>
      </c>
      <c r="C48" s="53">
        <v>8040298</v>
      </c>
      <c r="D48" s="54">
        <v>7010210</v>
      </c>
      <c r="E48" s="55">
        <v>45</v>
      </c>
      <c r="F48" s="41" t="s">
        <v>494</v>
      </c>
      <c r="G48" s="41">
        <v>9280</v>
      </c>
      <c r="H48" s="56" t="s">
        <v>798</v>
      </c>
      <c r="I48" s="57">
        <v>9.7409999999999997</v>
      </c>
      <c r="J48" s="58">
        <v>-2.8</v>
      </c>
      <c r="K48" s="59">
        <v>-5.82</v>
      </c>
      <c r="L48" s="58">
        <v>-5.82</v>
      </c>
      <c r="M48" s="60">
        <v>45</v>
      </c>
      <c r="N48" s="58" t="s">
        <v>710</v>
      </c>
      <c r="O48" s="60" t="s">
        <v>711</v>
      </c>
      <c r="P48" s="58" t="s">
        <v>710</v>
      </c>
      <c r="Q48" s="60" t="s">
        <v>711</v>
      </c>
      <c r="R48" s="58" t="s">
        <v>710</v>
      </c>
      <c r="S48" s="60" t="s">
        <v>711</v>
      </c>
      <c r="T48" s="58" t="s">
        <v>710</v>
      </c>
      <c r="U48" s="60" t="s">
        <v>711</v>
      </c>
      <c r="V48" s="61" t="s">
        <v>710</v>
      </c>
      <c r="W48" s="62" t="s">
        <v>711</v>
      </c>
      <c r="X48" s="58" t="s">
        <v>710</v>
      </c>
      <c r="Y48" s="60" t="s">
        <v>711</v>
      </c>
      <c r="Z48" s="63">
        <v>1</v>
      </c>
      <c r="AA48" s="64"/>
      <c r="AB48" s="65"/>
      <c r="AC48" s="66"/>
      <c r="AD48" s="67"/>
      <c r="AE48" s="68"/>
      <c r="AF48" s="69"/>
      <c r="AG48" s="64">
        <v>1133</v>
      </c>
      <c r="AH48" s="70">
        <v>-2.8</v>
      </c>
      <c r="AI48" s="59">
        <v>-5.82</v>
      </c>
      <c r="AJ48" s="71" t="s">
        <v>799</v>
      </c>
      <c r="AK48" s="73" t="s">
        <v>800</v>
      </c>
    </row>
    <row r="49" spans="1:37" ht="13.15" x14ac:dyDescent="0.4">
      <c r="A49" s="53">
        <v>11010010</v>
      </c>
      <c r="B49" s="54">
        <v>1</v>
      </c>
      <c r="C49" s="53">
        <v>8040191</v>
      </c>
      <c r="D49" s="54">
        <v>7010126</v>
      </c>
      <c r="E49" s="55">
        <v>46</v>
      </c>
      <c r="F49" s="41" t="s">
        <v>313</v>
      </c>
      <c r="G49" s="41">
        <v>5156</v>
      </c>
      <c r="H49" s="56" t="s">
        <v>801</v>
      </c>
      <c r="I49" s="57">
        <v>0.92469999999999997</v>
      </c>
      <c r="J49" s="58">
        <v>-1.94</v>
      </c>
      <c r="K49" s="59">
        <v>-5.88</v>
      </c>
      <c r="L49" s="58">
        <v>-5.88</v>
      </c>
      <c r="M49" s="60">
        <v>46</v>
      </c>
      <c r="N49" s="58" t="s">
        <v>710</v>
      </c>
      <c r="O49" s="60" t="s">
        <v>711</v>
      </c>
      <c r="P49" s="58" t="s">
        <v>710</v>
      </c>
      <c r="Q49" s="60" t="s">
        <v>711</v>
      </c>
      <c r="R49" s="58" t="s">
        <v>710</v>
      </c>
      <c r="S49" s="60" t="s">
        <v>711</v>
      </c>
      <c r="T49" s="58" t="s">
        <v>710</v>
      </c>
      <c r="U49" s="60" t="s">
        <v>711</v>
      </c>
      <c r="V49" s="61" t="s">
        <v>710</v>
      </c>
      <c r="W49" s="62" t="s">
        <v>711</v>
      </c>
      <c r="X49" s="58" t="s">
        <v>710</v>
      </c>
      <c r="Y49" s="60" t="s">
        <v>711</v>
      </c>
      <c r="Z49" s="63">
        <v>133</v>
      </c>
      <c r="AA49" s="64">
        <v>510</v>
      </c>
      <c r="AB49" s="65">
        <v>9852</v>
      </c>
      <c r="AC49" s="66">
        <v>833</v>
      </c>
      <c r="AD49" s="67">
        <v>3166</v>
      </c>
      <c r="AE49" s="68">
        <v>-323</v>
      </c>
      <c r="AF49" s="69">
        <v>6686</v>
      </c>
      <c r="AG49" s="64">
        <v>10595</v>
      </c>
      <c r="AH49" s="70">
        <v>-4.8499999999999996</v>
      </c>
      <c r="AI49" s="59">
        <v>130.91</v>
      </c>
      <c r="AJ49" s="71" t="s">
        <v>802</v>
      </c>
      <c r="AK49" s="72" t="s">
        <v>803</v>
      </c>
    </row>
    <row r="50" spans="1:37" ht="13.15" x14ac:dyDescent="0.4">
      <c r="A50" s="53">
        <v>11010010</v>
      </c>
      <c r="B50" s="54">
        <v>1</v>
      </c>
      <c r="C50" s="53">
        <v>8040230</v>
      </c>
      <c r="D50" s="54">
        <v>7010202</v>
      </c>
      <c r="E50" s="55">
        <v>47</v>
      </c>
      <c r="F50" s="41" t="s">
        <v>504</v>
      </c>
      <c r="G50" s="41">
        <v>5030</v>
      </c>
      <c r="H50" s="56" t="s">
        <v>804</v>
      </c>
      <c r="I50" s="57">
        <v>9.6897000000000002</v>
      </c>
      <c r="J50" s="58">
        <v>-1.56</v>
      </c>
      <c r="K50" s="59">
        <v>-5.94</v>
      </c>
      <c r="L50" s="58">
        <v>-5.94</v>
      </c>
      <c r="M50" s="60">
        <v>47</v>
      </c>
      <c r="N50" s="58" t="s">
        <v>710</v>
      </c>
      <c r="O50" s="60" t="s">
        <v>711</v>
      </c>
      <c r="P50" s="58" t="s">
        <v>710</v>
      </c>
      <c r="Q50" s="60" t="s">
        <v>711</v>
      </c>
      <c r="R50" s="58" t="s">
        <v>710</v>
      </c>
      <c r="S50" s="60" t="s">
        <v>711</v>
      </c>
      <c r="T50" s="58" t="s">
        <v>710</v>
      </c>
      <c r="U50" s="60" t="s">
        <v>711</v>
      </c>
      <c r="V50" s="61" t="s">
        <v>710</v>
      </c>
      <c r="W50" s="62" t="s">
        <v>711</v>
      </c>
      <c r="X50" s="58" t="s">
        <v>710</v>
      </c>
      <c r="Y50" s="60" t="s">
        <v>711</v>
      </c>
      <c r="Z50" s="63">
        <v>180</v>
      </c>
      <c r="AA50" s="64"/>
      <c r="AB50" s="65">
        <v>13200</v>
      </c>
      <c r="AC50" s="66">
        <v>1798</v>
      </c>
      <c r="AD50" s="67">
        <v>11464</v>
      </c>
      <c r="AE50" s="68">
        <v>-1798</v>
      </c>
      <c r="AF50" s="69">
        <v>1736</v>
      </c>
      <c r="AG50" s="64">
        <v>32712</v>
      </c>
      <c r="AH50" s="70">
        <v>-6.63</v>
      </c>
      <c r="AI50" s="59">
        <v>-5.84</v>
      </c>
      <c r="AJ50" s="71" t="s">
        <v>783</v>
      </c>
      <c r="AK50" s="72" t="s">
        <v>784</v>
      </c>
    </row>
    <row r="51" spans="1:37" ht="13.15" x14ac:dyDescent="0.4">
      <c r="A51" s="53">
        <v>11010010</v>
      </c>
      <c r="B51" s="54">
        <v>1</v>
      </c>
      <c r="C51" s="53">
        <v>8030134</v>
      </c>
      <c r="D51" s="54">
        <v>7010029</v>
      </c>
      <c r="E51" s="55">
        <v>48</v>
      </c>
      <c r="F51" s="41" t="s">
        <v>338</v>
      </c>
      <c r="G51" s="41">
        <v>7826</v>
      </c>
      <c r="H51" s="56" t="s">
        <v>805</v>
      </c>
      <c r="I51" s="57">
        <v>100.9979</v>
      </c>
      <c r="J51" s="58">
        <v>-4.67</v>
      </c>
      <c r="K51" s="59">
        <v>-6.02</v>
      </c>
      <c r="L51" s="58">
        <v>-6.02</v>
      </c>
      <c r="M51" s="60">
        <v>48</v>
      </c>
      <c r="N51" s="58">
        <v>0.27</v>
      </c>
      <c r="O51" s="60">
        <v>25</v>
      </c>
      <c r="P51" s="58" t="s">
        <v>710</v>
      </c>
      <c r="Q51" s="60" t="s">
        <v>711</v>
      </c>
      <c r="R51" s="58" t="s">
        <v>710</v>
      </c>
      <c r="S51" s="60" t="s">
        <v>711</v>
      </c>
      <c r="T51" s="58" t="s">
        <v>710</v>
      </c>
      <c r="U51" s="60" t="s">
        <v>711</v>
      </c>
      <c r="V51" s="61" t="s">
        <v>710</v>
      </c>
      <c r="W51" s="62" t="s">
        <v>711</v>
      </c>
      <c r="X51" s="58" t="s">
        <v>710</v>
      </c>
      <c r="Y51" s="60" t="s">
        <v>711</v>
      </c>
      <c r="Z51" s="63">
        <v>16</v>
      </c>
      <c r="AA51" s="64"/>
      <c r="AB51" s="65">
        <v>231</v>
      </c>
      <c r="AC51" s="66"/>
      <c r="AD51" s="67">
        <v>226</v>
      </c>
      <c r="AE51" s="68"/>
      <c r="AF51" s="69">
        <v>5</v>
      </c>
      <c r="AG51" s="64">
        <v>7062</v>
      </c>
      <c r="AH51" s="70">
        <v>-4.67</v>
      </c>
      <c r="AI51" s="59">
        <v>-5.98</v>
      </c>
      <c r="AJ51" s="71" t="s">
        <v>750</v>
      </c>
      <c r="AK51" s="72" t="s">
        <v>751</v>
      </c>
    </row>
    <row r="52" spans="1:37" ht="13.15" x14ac:dyDescent="0.4">
      <c r="A52" s="53">
        <v>11010010</v>
      </c>
      <c r="B52" s="54">
        <v>1</v>
      </c>
      <c r="C52" s="53">
        <v>8050269</v>
      </c>
      <c r="D52" s="54">
        <v>7010121</v>
      </c>
      <c r="E52" s="55">
        <v>49</v>
      </c>
      <c r="F52" s="41" t="s">
        <v>482</v>
      </c>
      <c r="G52" s="41">
        <v>4899</v>
      </c>
      <c r="H52" s="56" t="s">
        <v>806</v>
      </c>
      <c r="I52" s="57">
        <v>5.9675000000000002</v>
      </c>
      <c r="J52" s="58">
        <v>-4.07</v>
      </c>
      <c r="K52" s="59">
        <v>-6.1</v>
      </c>
      <c r="L52" s="58">
        <v>-6.1</v>
      </c>
      <c r="M52" s="60">
        <v>49</v>
      </c>
      <c r="N52" s="58">
        <v>-0.75</v>
      </c>
      <c r="O52" s="60">
        <v>57</v>
      </c>
      <c r="P52" s="58" t="s">
        <v>710</v>
      </c>
      <c r="Q52" s="60" t="s">
        <v>711</v>
      </c>
      <c r="R52" s="58" t="s">
        <v>710</v>
      </c>
      <c r="S52" s="60" t="s">
        <v>711</v>
      </c>
      <c r="T52" s="58" t="s">
        <v>710</v>
      </c>
      <c r="U52" s="60" t="s">
        <v>711</v>
      </c>
      <c r="V52" s="61" t="s">
        <v>710</v>
      </c>
      <c r="W52" s="62" t="s">
        <v>711</v>
      </c>
      <c r="X52" s="58" t="s">
        <v>710</v>
      </c>
      <c r="Y52" s="60" t="s">
        <v>711</v>
      </c>
      <c r="Z52" s="63">
        <v>1915</v>
      </c>
      <c r="AA52" s="64">
        <v>1161</v>
      </c>
      <c r="AB52" s="65">
        <v>21480</v>
      </c>
      <c r="AC52" s="66">
        <v>468</v>
      </c>
      <c r="AD52" s="67">
        <v>6930</v>
      </c>
      <c r="AE52" s="68">
        <v>693</v>
      </c>
      <c r="AF52" s="69">
        <v>14550</v>
      </c>
      <c r="AG52" s="64">
        <v>96339</v>
      </c>
      <c r="AH52" s="70">
        <v>-2.88</v>
      </c>
      <c r="AI52" s="59">
        <v>21.49</v>
      </c>
      <c r="AJ52" s="71" t="s">
        <v>807</v>
      </c>
      <c r="AK52" s="72" t="s">
        <v>808</v>
      </c>
    </row>
    <row r="53" spans="1:37" ht="13.5" thickBot="1" x14ac:dyDescent="0.45">
      <c r="A53" s="53">
        <v>11010010</v>
      </c>
      <c r="B53" s="54">
        <v>1</v>
      </c>
      <c r="C53" s="53">
        <v>8030140</v>
      </c>
      <c r="D53" s="54">
        <v>7010043</v>
      </c>
      <c r="E53" s="74">
        <v>50</v>
      </c>
      <c r="F53" s="75" t="s">
        <v>281</v>
      </c>
      <c r="G53" s="75">
        <v>4837</v>
      </c>
      <c r="H53" s="76" t="s">
        <v>809</v>
      </c>
      <c r="I53" s="77">
        <v>10.742900000000001</v>
      </c>
      <c r="J53" s="78">
        <v>-2.66</v>
      </c>
      <c r="K53" s="79">
        <v>-6.25</v>
      </c>
      <c r="L53" s="78">
        <v>-6.25</v>
      </c>
      <c r="M53" s="80">
        <v>50</v>
      </c>
      <c r="N53" s="78">
        <v>2.42</v>
      </c>
      <c r="O53" s="80">
        <v>6</v>
      </c>
      <c r="P53" s="78" t="s">
        <v>710</v>
      </c>
      <c r="Q53" s="80" t="s">
        <v>711</v>
      </c>
      <c r="R53" s="78" t="s">
        <v>710</v>
      </c>
      <c r="S53" s="80" t="s">
        <v>711</v>
      </c>
      <c r="T53" s="78" t="s">
        <v>710</v>
      </c>
      <c r="U53" s="80" t="s">
        <v>711</v>
      </c>
      <c r="V53" s="81" t="s">
        <v>710</v>
      </c>
      <c r="W53" s="82" t="s">
        <v>711</v>
      </c>
      <c r="X53" s="78" t="s">
        <v>710</v>
      </c>
      <c r="Y53" s="80" t="s">
        <v>711</v>
      </c>
      <c r="Z53" s="83">
        <v>309</v>
      </c>
      <c r="AA53" s="84">
        <v>368</v>
      </c>
      <c r="AB53" s="85">
        <v>5744</v>
      </c>
      <c r="AC53" s="86">
        <v>1293</v>
      </c>
      <c r="AD53" s="87">
        <v>4547</v>
      </c>
      <c r="AE53" s="88">
        <v>-925</v>
      </c>
      <c r="AF53" s="89">
        <v>1197</v>
      </c>
      <c r="AG53" s="84">
        <v>5828</v>
      </c>
      <c r="AH53" s="90">
        <v>-16.03</v>
      </c>
      <c r="AI53" s="79">
        <v>13.82</v>
      </c>
      <c r="AJ53" s="91" t="s">
        <v>715</v>
      </c>
      <c r="AK53" s="73" t="s">
        <v>716</v>
      </c>
    </row>
    <row r="54" spans="1:37" ht="13.15" x14ac:dyDescent="0.4">
      <c r="A54" s="53">
        <v>11010010</v>
      </c>
      <c r="B54" s="54">
        <v>1</v>
      </c>
      <c r="C54" s="53">
        <v>8040126</v>
      </c>
      <c r="D54" s="54">
        <v>7010103</v>
      </c>
      <c r="E54" s="92">
        <v>51</v>
      </c>
      <c r="F54" s="93" t="s">
        <v>284</v>
      </c>
      <c r="G54" s="93">
        <v>2269</v>
      </c>
      <c r="H54" s="94" t="s">
        <v>810</v>
      </c>
      <c r="I54" s="95">
        <v>9.6095000000000006</v>
      </c>
      <c r="J54" s="96">
        <v>-0.67</v>
      </c>
      <c r="K54" s="97">
        <v>-6.29</v>
      </c>
      <c r="L54" s="96">
        <v>-6.29</v>
      </c>
      <c r="M54" s="98">
        <v>51</v>
      </c>
      <c r="N54" s="96">
        <v>1.7</v>
      </c>
      <c r="O54" s="98">
        <v>9</v>
      </c>
      <c r="P54" s="96">
        <v>3.5</v>
      </c>
      <c r="Q54" s="98">
        <v>3</v>
      </c>
      <c r="R54" s="96">
        <v>11.01</v>
      </c>
      <c r="S54" s="98">
        <v>1</v>
      </c>
      <c r="T54" s="96">
        <v>6.42</v>
      </c>
      <c r="U54" s="98">
        <v>1</v>
      </c>
      <c r="V54" s="99" t="s">
        <v>710</v>
      </c>
      <c r="W54" s="100" t="s">
        <v>711</v>
      </c>
      <c r="X54" s="96" t="s">
        <v>710</v>
      </c>
      <c r="Y54" s="98" t="s">
        <v>711</v>
      </c>
      <c r="Z54" s="101">
        <v>2203</v>
      </c>
      <c r="AA54" s="102">
        <v>2113</v>
      </c>
      <c r="AB54" s="103">
        <v>33044</v>
      </c>
      <c r="AC54" s="104">
        <v>2671</v>
      </c>
      <c r="AD54" s="105">
        <v>47142</v>
      </c>
      <c r="AE54" s="106">
        <v>-558</v>
      </c>
      <c r="AF54" s="107">
        <v>-14098</v>
      </c>
      <c r="AG54" s="102">
        <v>102330</v>
      </c>
      <c r="AH54" s="108">
        <v>-1.21</v>
      </c>
      <c r="AI54" s="97">
        <v>-17.760000000000002</v>
      </c>
      <c r="AJ54" s="109" t="s">
        <v>811</v>
      </c>
      <c r="AK54" s="72" t="s">
        <v>812</v>
      </c>
    </row>
    <row r="55" spans="1:37" ht="13.15" x14ac:dyDescent="0.4">
      <c r="A55" s="53">
        <v>11010010</v>
      </c>
      <c r="B55" s="54">
        <v>1</v>
      </c>
      <c r="C55" s="53">
        <v>8010022</v>
      </c>
      <c r="D55" s="54">
        <v>7010012</v>
      </c>
      <c r="E55" s="55">
        <v>52</v>
      </c>
      <c r="F55" s="41" t="s">
        <v>558</v>
      </c>
      <c r="G55" s="41">
        <v>4285</v>
      </c>
      <c r="H55" s="56" t="s">
        <v>813</v>
      </c>
      <c r="I55" s="57">
        <v>100.9691</v>
      </c>
      <c r="J55" s="58">
        <v>-3.08</v>
      </c>
      <c r="K55" s="59">
        <v>-6.3</v>
      </c>
      <c r="L55" s="58">
        <v>-6.3</v>
      </c>
      <c r="M55" s="60">
        <v>52</v>
      </c>
      <c r="N55" s="58">
        <v>-1.07</v>
      </c>
      <c r="O55" s="60">
        <v>69</v>
      </c>
      <c r="P55" s="58">
        <v>0</v>
      </c>
      <c r="Q55" s="60">
        <v>52</v>
      </c>
      <c r="R55" s="58" t="s">
        <v>710</v>
      </c>
      <c r="S55" s="60" t="s">
        <v>711</v>
      </c>
      <c r="T55" s="58" t="s">
        <v>710</v>
      </c>
      <c r="U55" s="60" t="s">
        <v>711</v>
      </c>
      <c r="V55" s="61" t="s">
        <v>710</v>
      </c>
      <c r="W55" s="62" t="s">
        <v>711</v>
      </c>
      <c r="X55" s="58" t="s">
        <v>710</v>
      </c>
      <c r="Y55" s="60" t="s">
        <v>711</v>
      </c>
      <c r="Z55" s="63">
        <v>2659</v>
      </c>
      <c r="AA55" s="64">
        <v>392</v>
      </c>
      <c r="AB55" s="65">
        <v>124210</v>
      </c>
      <c r="AC55" s="66">
        <v>9235</v>
      </c>
      <c r="AD55" s="67">
        <v>108083</v>
      </c>
      <c r="AE55" s="68">
        <v>-8843</v>
      </c>
      <c r="AF55" s="69">
        <v>16127</v>
      </c>
      <c r="AG55" s="64">
        <v>337747</v>
      </c>
      <c r="AH55" s="70">
        <v>-5.35</v>
      </c>
      <c r="AI55" s="59">
        <v>-2.1800000000000002</v>
      </c>
      <c r="AJ55" s="71" t="s">
        <v>764</v>
      </c>
      <c r="AK55" s="72" t="s">
        <v>765</v>
      </c>
    </row>
    <row r="56" spans="1:37" ht="13.15" x14ac:dyDescent="0.4">
      <c r="A56" s="53">
        <v>11010010</v>
      </c>
      <c r="B56" s="54">
        <v>1</v>
      </c>
      <c r="C56" s="53">
        <v>8010199</v>
      </c>
      <c r="D56" s="54">
        <v>7010173</v>
      </c>
      <c r="E56" s="55">
        <v>53</v>
      </c>
      <c r="F56" s="41" t="s">
        <v>314</v>
      </c>
      <c r="G56" s="41">
        <v>3025</v>
      </c>
      <c r="H56" s="56" t="s">
        <v>814</v>
      </c>
      <c r="I56" s="57">
        <v>8.0902999999999992</v>
      </c>
      <c r="J56" s="58">
        <v>-3.09</v>
      </c>
      <c r="K56" s="59">
        <v>-6.32</v>
      </c>
      <c r="L56" s="58">
        <v>-6.32</v>
      </c>
      <c r="M56" s="60">
        <v>53</v>
      </c>
      <c r="N56" s="58">
        <v>0.85</v>
      </c>
      <c r="O56" s="60">
        <v>14</v>
      </c>
      <c r="P56" s="58">
        <v>1.66</v>
      </c>
      <c r="Q56" s="60">
        <v>19</v>
      </c>
      <c r="R56" s="58">
        <v>2.65</v>
      </c>
      <c r="S56" s="60">
        <v>28</v>
      </c>
      <c r="T56" s="58" t="s">
        <v>710</v>
      </c>
      <c r="U56" s="60" t="s">
        <v>711</v>
      </c>
      <c r="V56" s="61" t="s">
        <v>710</v>
      </c>
      <c r="W56" s="62" t="s">
        <v>711</v>
      </c>
      <c r="X56" s="58" t="s">
        <v>710</v>
      </c>
      <c r="Y56" s="60" t="s">
        <v>711</v>
      </c>
      <c r="Z56" s="63">
        <v>130</v>
      </c>
      <c r="AA56" s="64">
        <v>330</v>
      </c>
      <c r="AB56" s="65">
        <v>5706</v>
      </c>
      <c r="AC56" s="66">
        <v>838</v>
      </c>
      <c r="AD56" s="67">
        <v>3960</v>
      </c>
      <c r="AE56" s="68">
        <v>-508</v>
      </c>
      <c r="AF56" s="69">
        <v>1746</v>
      </c>
      <c r="AG56" s="64">
        <v>13029</v>
      </c>
      <c r="AH56" s="70">
        <v>-6.73</v>
      </c>
      <c r="AI56" s="59">
        <v>1.8</v>
      </c>
      <c r="AJ56" s="71" t="s">
        <v>815</v>
      </c>
      <c r="AK56" s="72" t="s">
        <v>816</v>
      </c>
    </row>
    <row r="57" spans="1:37" ht="13.15" x14ac:dyDescent="0.4">
      <c r="A57" s="53">
        <v>11010010</v>
      </c>
      <c r="B57" s="54">
        <v>1</v>
      </c>
      <c r="C57" s="53">
        <v>8020089</v>
      </c>
      <c r="D57" s="54">
        <v>7010084</v>
      </c>
      <c r="E57" s="55">
        <v>54</v>
      </c>
      <c r="F57" s="41" t="s">
        <v>450</v>
      </c>
      <c r="G57" s="41">
        <v>2456</v>
      </c>
      <c r="H57" s="56" t="s">
        <v>817</v>
      </c>
      <c r="I57" s="57">
        <v>9.3016000000000005</v>
      </c>
      <c r="J57" s="58">
        <v>-3.25</v>
      </c>
      <c r="K57" s="59">
        <v>-6.37</v>
      </c>
      <c r="L57" s="58">
        <v>-6.37</v>
      </c>
      <c r="M57" s="60">
        <v>54</v>
      </c>
      <c r="N57" s="58">
        <v>-0.21</v>
      </c>
      <c r="O57" s="60">
        <v>37</v>
      </c>
      <c r="P57" s="58">
        <v>2.09</v>
      </c>
      <c r="Q57" s="60">
        <v>13</v>
      </c>
      <c r="R57" s="58">
        <v>4.72</v>
      </c>
      <c r="S57" s="60">
        <v>5</v>
      </c>
      <c r="T57" s="58">
        <v>2.63</v>
      </c>
      <c r="U57" s="60">
        <v>15</v>
      </c>
      <c r="V57" s="61" t="s">
        <v>710</v>
      </c>
      <c r="W57" s="62" t="s">
        <v>711</v>
      </c>
      <c r="X57" s="58" t="s">
        <v>710</v>
      </c>
      <c r="Y57" s="60" t="s">
        <v>711</v>
      </c>
      <c r="Z57" s="63">
        <v>6159</v>
      </c>
      <c r="AA57" s="64">
        <v>8805</v>
      </c>
      <c r="AB57" s="65">
        <v>216769</v>
      </c>
      <c r="AC57" s="66">
        <v>4078</v>
      </c>
      <c r="AD57" s="67">
        <v>23563</v>
      </c>
      <c r="AE57" s="68">
        <v>4727</v>
      </c>
      <c r="AF57" s="69">
        <v>193206</v>
      </c>
      <c r="AG57" s="64">
        <v>199566</v>
      </c>
      <c r="AH57" s="70">
        <v>-0.93</v>
      </c>
      <c r="AI57" s="59">
        <v>1009.6</v>
      </c>
      <c r="AJ57" s="71" t="s">
        <v>818</v>
      </c>
      <c r="AK57" s="72" t="s">
        <v>819</v>
      </c>
    </row>
    <row r="58" spans="1:37" ht="13.15" x14ac:dyDescent="0.4">
      <c r="A58" s="53">
        <v>11010010</v>
      </c>
      <c r="B58" s="54">
        <v>1</v>
      </c>
      <c r="C58" s="53">
        <v>8010003</v>
      </c>
      <c r="D58" s="54">
        <v>7010055</v>
      </c>
      <c r="E58" s="55">
        <v>55</v>
      </c>
      <c r="F58" s="41" t="s">
        <v>365</v>
      </c>
      <c r="G58" s="41">
        <v>6945</v>
      </c>
      <c r="H58" s="56" t="s">
        <v>820</v>
      </c>
      <c r="I58" s="57">
        <v>94.775499999999994</v>
      </c>
      <c r="J58" s="58">
        <v>-3.22</v>
      </c>
      <c r="K58" s="59">
        <v>-6.45</v>
      </c>
      <c r="L58" s="58">
        <v>-6.45</v>
      </c>
      <c r="M58" s="60">
        <v>55</v>
      </c>
      <c r="N58" s="58" t="s">
        <v>710</v>
      </c>
      <c r="O58" s="60" t="s">
        <v>711</v>
      </c>
      <c r="P58" s="58" t="s">
        <v>710</v>
      </c>
      <c r="Q58" s="60" t="s">
        <v>711</v>
      </c>
      <c r="R58" s="58" t="s">
        <v>710</v>
      </c>
      <c r="S58" s="60" t="s">
        <v>711</v>
      </c>
      <c r="T58" s="58" t="s">
        <v>710</v>
      </c>
      <c r="U58" s="60" t="s">
        <v>711</v>
      </c>
      <c r="V58" s="61" t="s">
        <v>710</v>
      </c>
      <c r="W58" s="62" t="s">
        <v>711</v>
      </c>
      <c r="X58" s="58" t="s">
        <v>710</v>
      </c>
      <c r="Y58" s="60" t="s">
        <v>711</v>
      </c>
      <c r="Z58" s="63">
        <v>1247</v>
      </c>
      <c r="AA58" s="64">
        <v>7373</v>
      </c>
      <c r="AB58" s="65">
        <v>115897</v>
      </c>
      <c r="AC58" s="66">
        <v>8984</v>
      </c>
      <c r="AD58" s="67">
        <v>31884</v>
      </c>
      <c r="AE58" s="68">
        <v>-1611</v>
      </c>
      <c r="AF58" s="69">
        <v>84013</v>
      </c>
      <c r="AG58" s="64">
        <v>116165</v>
      </c>
      <c r="AH58" s="70">
        <v>-4.6100000000000003</v>
      </c>
      <c r="AI58" s="59">
        <v>191.96</v>
      </c>
      <c r="AJ58" s="71" t="s">
        <v>790</v>
      </c>
      <c r="AK58" s="73" t="s">
        <v>791</v>
      </c>
    </row>
    <row r="59" spans="1:37" ht="13.15" x14ac:dyDescent="0.4">
      <c r="A59" s="53">
        <v>11010010</v>
      </c>
      <c r="B59" s="54">
        <v>1</v>
      </c>
      <c r="C59" s="53">
        <v>8010024</v>
      </c>
      <c r="D59" s="54">
        <v>7010061</v>
      </c>
      <c r="E59" s="55">
        <v>56</v>
      </c>
      <c r="F59" s="41" t="s">
        <v>421</v>
      </c>
      <c r="G59" s="41">
        <v>242</v>
      </c>
      <c r="H59" s="56" t="s">
        <v>821</v>
      </c>
      <c r="I59" s="57">
        <v>11.988300000000001</v>
      </c>
      <c r="J59" s="58">
        <v>-3.39</v>
      </c>
      <c r="K59" s="59">
        <v>-6.48</v>
      </c>
      <c r="L59" s="58">
        <v>-6.48</v>
      </c>
      <c r="M59" s="60">
        <v>56</v>
      </c>
      <c r="N59" s="58">
        <v>-0.01</v>
      </c>
      <c r="O59" s="60">
        <v>30</v>
      </c>
      <c r="P59" s="58">
        <v>2.35</v>
      </c>
      <c r="Q59" s="60">
        <v>8</v>
      </c>
      <c r="R59" s="58">
        <v>2.65</v>
      </c>
      <c r="S59" s="60">
        <v>29</v>
      </c>
      <c r="T59" s="58">
        <v>1.4</v>
      </c>
      <c r="U59" s="60">
        <v>34</v>
      </c>
      <c r="V59" s="61">
        <v>0.46</v>
      </c>
      <c r="W59" s="62">
        <v>23</v>
      </c>
      <c r="X59" s="58">
        <v>1.65</v>
      </c>
      <c r="Y59" s="60">
        <v>9</v>
      </c>
      <c r="Z59" s="63">
        <v>98</v>
      </c>
      <c r="AA59" s="64">
        <v>1</v>
      </c>
      <c r="AB59" s="65">
        <v>375</v>
      </c>
      <c r="AC59" s="66">
        <v>30</v>
      </c>
      <c r="AD59" s="67">
        <v>139</v>
      </c>
      <c r="AE59" s="68">
        <v>-29</v>
      </c>
      <c r="AF59" s="69">
        <v>236</v>
      </c>
      <c r="AG59" s="64">
        <v>31450</v>
      </c>
      <c r="AH59" s="70">
        <v>-3.48</v>
      </c>
      <c r="AI59" s="59">
        <v>-5.82</v>
      </c>
      <c r="AJ59" s="71" t="s">
        <v>796</v>
      </c>
      <c r="AK59" s="72" t="s">
        <v>797</v>
      </c>
    </row>
    <row r="60" spans="1:37" ht="13.15" x14ac:dyDescent="0.4">
      <c r="A60" s="53">
        <v>11010010</v>
      </c>
      <c r="B60" s="54">
        <v>1</v>
      </c>
      <c r="C60" s="53">
        <v>8040298</v>
      </c>
      <c r="D60" s="54">
        <v>7010210</v>
      </c>
      <c r="E60" s="55">
        <v>57</v>
      </c>
      <c r="F60" s="41" t="s">
        <v>521</v>
      </c>
      <c r="G60" s="41">
        <v>8280</v>
      </c>
      <c r="H60" s="56" t="s">
        <v>822</v>
      </c>
      <c r="I60" s="57">
        <v>9.5344999999999995</v>
      </c>
      <c r="J60" s="58">
        <v>-2.86</v>
      </c>
      <c r="K60" s="59">
        <v>-6.53</v>
      </c>
      <c r="L60" s="58">
        <v>-6.53</v>
      </c>
      <c r="M60" s="60">
        <v>57</v>
      </c>
      <c r="N60" s="58" t="s">
        <v>710</v>
      </c>
      <c r="O60" s="60" t="s">
        <v>711</v>
      </c>
      <c r="P60" s="58" t="s">
        <v>710</v>
      </c>
      <c r="Q60" s="60" t="s">
        <v>711</v>
      </c>
      <c r="R60" s="58" t="s">
        <v>710</v>
      </c>
      <c r="S60" s="60" t="s">
        <v>711</v>
      </c>
      <c r="T60" s="58" t="s">
        <v>710</v>
      </c>
      <c r="U60" s="60" t="s">
        <v>711</v>
      </c>
      <c r="V60" s="61" t="s">
        <v>710</v>
      </c>
      <c r="W60" s="62" t="s">
        <v>711</v>
      </c>
      <c r="X60" s="58" t="s">
        <v>710</v>
      </c>
      <c r="Y60" s="60" t="s">
        <v>711</v>
      </c>
      <c r="Z60" s="63">
        <v>35</v>
      </c>
      <c r="AA60" s="64">
        <v>4</v>
      </c>
      <c r="AB60" s="65">
        <v>162</v>
      </c>
      <c r="AC60" s="66"/>
      <c r="AD60" s="67">
        <v>304</v>
      </c>
      <c r="AE60" s="68">
        <v>4</v>
      </c>
      <c r="AF60" s="69">
        <v>-142</v>
      </c>
      <c r="AG60" s="64">
        <v>3051</v>
      </c>
      <c r="AH60" s="70">
        <v>-2.74</v>
      </c>
      <c r="AI60" s="59">
        <v>-10.43</v>
      </c>
      <c r="AJ60" s="71" t="s">
        <v>799</v>
      </c>
      <c r="AK60" s="72" t="s">
        <v>800</v>
      </c>
    </row>
    <row r="61" spans="1:37" ht="13.15" x14ac:dyDescent="0.4">
      <c r="A61" s="53">
        <v>11010010</v>
      </c>
      <c r="B61" s="54">
        <v>1</v>
      </c>
      <c r="C61" s="53">
        <v>8040206</v>
      </c>
      <c r="D61" s="54">
        <v>7010194</v>
      </c>
      <c r="E61" s="55">
        <v>58</v>
      </c>
      <c r="F61" s="41" t="s">
        <v>508</v>
      </c>
      <c r="G61" s="41">
        <v>4765</v>
      </c>
      <c r="H61" s="56" t="s">
        <v>823</v>
      </c>
      <c r="I61" s="57">
        <v>97.952600000000004</v>
      </c>
      <c r="J61" s="58">
        <v>-3.17</v>
      </c>
      <c r="K61" s="59">
        <v>-6.55</v>
      </c>
      <c r="L61" s="58">
        <v>-6.55</v>
      </c>
      <c r="M61" s="60">
        <v>58</v>
      </c>
      <c r="N61" s="58">
        <v>-0.87</v>
      </c>
      <c r="O61" s="60">
        <v>65</v>
      </c>
      <c r="P61" s="58" t="s">
        <v>710</v>
      </c>
      <c r="Q61" s="60" t="s">
        <v>711</v>
      </c>
      <c r="R61" s="58" t="s">
        <v>710</v>
      </c>
      <c r="S61" s="60" t="s">
        <v>711</v>
      </c>
      <c r="T61" s="58" t="s">
        <v>710</v>
      </c>
      <c r="U61" s="60" t="s">
        <v>711</v>
      </c>
      <c r="V61" s="61" t="s">
        <v>710</v>
      </c>
      <c r="W61" s="62" t="s">
        <v>711</v>
      </c>
      <c r="X61" s="58" t="s">
        <v>710</v>
      </c>
      <c r="Y61" s="60" t="s">
        <v>711</v>
      </c>
      <c r="Z61" s="63">
        <v>777</v>
      </c>
      <c r="AA61" s="64">
        <v>1603</v>
      </c>
      <c r="AB61" s="65">
        <v>13373</v>
      </c>
      <c r="AC61" s="66">
        <v>510</v>
      </c>
      <c r="AD61" s="67">
        <v>4180</v>
      </c>
      <c r="AE61" s="68">
        <v>1093</v>
      </c>
      <c r="AF61" s="69">
        <v>9193</v>
      </c>
      <c r="AG61" s="64">
        <v>20170</v>
      </c>
      <c r="AH61" s="70">
        <v>2.25</v>
      </c>
      <c r="AI61" s="59">
        <v>64.709999999999994</v>
      </c>
      <c r="AJ61" s="71" t="s">
        <v>767</v>
      </c>
      <c r="AK61" s="72" t="s">
        <v>768</v>
      </c>
    </row>
    <row r="62" spans="1:37" ht="13.15" x14ac:dyDescent="0.4">
      <c r="A62" s="53">
        <v>11010010</v>
      </c>
      <c r="B62" s="54">
        <v>1</v>
      </c>
      <c r="C62" s="53">
        <v>8010141</v>
      </c>
      <c r="D62" s="54">
        <v>7010035</v>
      </c>
      <c r="E62" s="55">
        <v>59</v>
      </c>
      <c r="F62" s="41" t="s">
        <v>535</v>
      </c>
      <c r="G62" s="41">
        <v>4818</v>
      </c>
      <c r="H62" s="56" t="s">
        <v>824</v>
      </c>
      <c r="I62" s="57">
        <v>103.2538</v>
      </c>
      <c r="J62" s="58">
        <v>-3.16</v>
      </c>
      <c r="K62" s="59">
        <v>-6.57</v>
      </c>
      <c r="L62" s="58">
        <v>-6.57</v>
      </c>
      <c r="M62" s="60">
        <v>59</v>
      </c>
      <c r="N62" s="58">
        <v>-0.54</v>
      </c>
      <c r="O62" s="60">
        <v>52</v>
      </c>
      <c r="P62" s="58" t="s">
        <v>710</v>
      </c>
      <c r="Q62" s="60" t="s">
        <v>711</v>
      </c>
      <c r="R62" s="58" t="s">
        <v>710</v>
      </c>
      <c r="S62" s="60" t="s">
        <v>711</v>
      </c>
      <c r="T62" s="58" t="s">
        <v>710</v>
      </c>
      <c r="U62" s="60" t="s">
        <v>711</v>
      </c>
      <c r="V62" s="61" t="s">
        <v>710</v>
      </c>
      <c r="W62" s="62" t="s">
        <v>711</v>
      </c>
      <c r="X62" s="58" t="s">
        <v>710</v>
      </c>
      <c r="Y62" s="60" t="s">
        <v>711</v>
      </c>
      <c r="Z62" s="63">
        <v>289</v>
      </c>
      <c r="AA62" s="64">
        <v>18</v>
      </c>
      <c r="AB62" s="65">
        <v>1289</v>
      </c>
      <c r="AC62" s="66">
        <v>145</v>
      </c>
      <c r="AD62" s="67">
        <v>1925</v>
      </c>
      <c r="AE62" s="68">
        <v>-127</v>
      </c>
      <c r="AF62" s="69">
        <v>-636</v>
      </c>
      <c r="AG62" s="64">
        <v>10996</v>
      </c>
      <c r="AH62" s="70">
        <v>-7.2</v>
      </c>
      <c r="AI62" s="59">
        <v>-11.68</v>
      </c>
      <c r="AJ62" s="71" t="s">
        <v>825</v>
      </c>
      <c r="AK62" s="72" t="s">
        <v>826</v>
      </c>
    </row>
    <row r="63" spans="1:37" ht="13.5" thickBot="1" x14ac:dyDescent="0.45">
      <c r="A63" s="53">
        <v>11010010</v>
      </c>
      <c r="B63" s="54">
        <v>1</v>
      </c>
      <c r="C63" s="53">
        <v>8010022</v>
      </c>
      <c r="D63" s="54">
        <v>7010012</v>
      </c>
      <c r="E63" s="55">
        <v>60</v>
      </c>
      <c r="F63" s="110" t="s">
        <v>399</v>
      </c>
      <c r="G63" s="110">
        <v>4253</v>
      </c>
      <c r="H63" s="111" t="s">
        <v>827</v>
      </c>
      <c r="I63" s="112">
        <v>122.5081</v>
      </c>
      <c r="J63" s="113">
        <v>-4.3899999999999997</v>
      </c>
      <c r="K63" s="114">
        <v>-6.63</v>
      </c>
      <c r="L63" s="113">
        <v>-6.63</v>
      </c>
      <c r="M63" s="115">
        <v>60</v>
      </c>
      <c r="N63" s="113">
        <v>0</v>
      </c>
      <c r="O63" s="115">
        <v>29</v>
      </c>
      <c r="P63" s="113">
        <v>1.67</v>
      </c>
      <c r="Q63" s="115">
        <v>18</v>
      </c>
      <c r="R63" s="113" t="s">
        <v>710</v>
      </c>
      <c r="S63" s="115" t="s">
        <v>711</v>
      </c>
      <c r="T63" s="113" t="s">
        <v>710</v>
      </c>
      <c r="U63" s="115" t="s">
        <v>711</v>
      </c>
      <c r="V63" s="116" t="s">
        <v>710</v>
      </c>
      <c r="W63" s="117" t="s">
        <v>711</v>
      </c>
      <c r="X63" s="113" t="s">
        <v>710</v>
      </c>
      <c r="Y63" s="115" t="s">
        <v>711</v>
      </c>
      <c r="Z63" s="118">
        <v>8539</v>
      </c>
      <c r="AA63" s="119">
        <v>9375</v>
      </c>
      <c r="AB63" s="120">
        <v>252656</v>
      </c>
      <c r="AC63" s="121">
        <v>8621</v>
      </c>
      <c r="AD63" s="122">
        <v>80726</v>
      </c>
      <c r="AE63" s="123">
        <v>754</v>
      </c>
      <c r="AF63" s="124">
        <v>171930</v>
      </c>
      <c r="AG63" s="119">
        <v>547090</v>
      </c>
      <c r="AH63" s="125">
        <v>-4.29</v>
      </c>
      <c r="AI63" s="114">
        <v>32.270000000000003</v>
      </c>
      <c r="AJ63" s="126" t="s">
        <v>764</v>
      </c>
      <c r="AK63" s="73" t="s">
        <v>765</v>
      </c>
    </row>
    <row r="64" spans="1:37" ht="13.5" thickTop="1" x14ac:dyDescent="0.4">
      <c r="A64" s="53">
        <v>11010010</v>
      </c>
      <c r="B64" s="54">
        <v>1</v>
      </c>
      <c r="C64" s="53">
        <v>8010024</v>
      </c>
      <c r="D64" s="54">
        <v>7010061</v>
      </c>
      <c r="E64" s="55">
        <v>61</v>
      </c>
      <c r="F64" s="127" t="s">
        <v>58</v>
      </c>
      <c r="G64" s="127">
        <v>585</v>
      </c>
      <c r="H64" s="128" t="s">
        <v>828</v>
      </c>
      <c r="I64" s="129">
        <v>10.779299999999999</v>
      </c>
      <c r="J64" s="130">
        <v>-2.69</v>
      </c>
      <c r="K64" s="131">
        <v>-6.64</v>
      </c>
      <c r="L64" s="130">
        <v>-6.64</v>
      </c>
      <c r="M64" s="132">
        <v>61</v>
      </c>
      <c r="N64" s="130">
        <v>-0.86</v>
      </c>
      <c r="O64" s="132">
        <v>61</v>
      </c>
      <c r="P64" s="130">
        <v>1.22</v>
      </c>
      <c r="Q64" s="132">
        <v>31</v>
      </c>
      <c r="R64" s="130">
        <v>1.47</v>
      </c>
      <c r="S64" s="132">
        <v>38</v>
      </c>
      <c r="T64" s="130">
        <v>2.06</v>
      </c>
      <c r="U64" s="132">
        <v>24</v>
      </c>
      <c r="V64" s="133">
        <v>1.48</v>
      </c>
      <c r="W64" s="134">
        <v>15</v>
      </c>
      <c r="X64" s="130" t="s">
        <v>710</v>
      </c>
      <c r="Y64" s="132" t="s">
        <v>711</v>
      </c>
      <c r="Z64" s="135">
        <v>103</v>
      </c>
      <c r="AA64" s="136"/>
      <c r="AB64" s="137">
        <v>1311</v>
      </c>
      <c r="AC64" s="138">
        <v>143</v>
      </c>
      <c r="AD64" s="139">
        <v>32308</v>
      </c>
      <c r="AE64" s="140">
        <v>-143</v>
      </c>
      <c r="AF64" s="141">
        <v>-30997</v>
      </c>
      <c r="AG64" s="136">
        <v>7565</v>
      </c>
      <c r="AH64" s="142">
        <v>-4.46</v>
      </c>
      <c r="AI64" s="131">
        <v>-80.739999999999995</v>
      </c>
      <c r="AJ64" s="143" t="s">
        <v>796</v>
      </c>
      <c r="AK64" s="72" t="s">
        <v>797</v>
      </c>
    </row>
    <row r="65" spans="1:37" ht="13.15" x14ac:dyDescent="0.4">
      <c r="A65" s="53">
        <v>11010010</v>
      </c>
      <c r="B65" s="54">
        <v>1</v>
      </c>
      <c r="C65" s="53">
        <v>8040304</v>
      </c>
      <c r="D65" s="54">
        <v>7010217</v>
      </c>
      <c r="E65" s="55">
        <v>62</v>
      </c>
      <c r="F65" s="41" t="s">
        <v>600</v>
      </c>
      <c r="G65" s="41">
        <v>5125</v>
      </c>
      <c r="H65" s="56" t="s">
        <v>829</v>
      </c>
      <c r="I65" s="57">
        <v>9.5969999999999995</v>
      </c>
      <c r="J65" s="58">
        <v>-1.34</v>
      </c>
      <c r="K65" s="59">
        <v>-6.65</v>
      </c>
      <c r="L65" s="58">
        <v>-6.65</v>
      </c>
      <c r="M65" s="60">
        <v>62</v>
      </c>
      <c r="N65" s="58" t="s">
        <v>710</v>
      </c>
      <c r="O65" s="60" t="s">
        <v>711</v>
      </c>
      <c r="P65" s="58" t="s">
        <v>710</v>
      </c>
      <c r="Q65" s="60" t="s">
        <v>711</v>
      </c>
      <c r="R65" s="58" t="s">
        <v>710</v>
      </c>
      <c r="S65" s="60" t="s">
        <v>711</v>
      </c>
      <c r="T65" s="58" t="s">
        <v>710</v>
      </c>
      <c r="U65" s="60" t="s">
        <v>711</v>
      </c>
      <c r="V65" s="61" t="s">
        <v>710</v>
      </c>
      <c r="W65" s="62" t="s">
        <v>711</v>
      </c>
      <c r="X65" s="58" t="s">
        <v>710</v>
      </c>
      <c r="Y65" s="60" t="s">
        <v>711</v>
      </c>
      <c r="Z65" s="63">
        <v>1005</v>
      </c>
      <c r="AA65" s="64">
        <v>424</v>
      </c>
      <c r="AB65" s="65">
        <v>14447</v>
      </c>
      <c r="AC65" s="66">
        <v>1326</v>
      </c>
      <c r="AD65" s="67">
        <v>8631</v>
      </c>
      <c r="AE65" s="68">
        <v>-902</v>
      </c>
      <c r="AF65" s="69">
        <v>5816</v>
      </c>
      <c r="AG65" s="64">
        <v>32102</v>
      </c>
      <c r="AH65" s="70">
        <v>-4.03</v>
      </c>
      <c r="AI65" s="59">
        <v>12.15</v>
      </c>
      <c r="AJ65" s="71" t="s">
        <v>830</v>
      </c>
      <c r="AK65" s="72" t="s">
        <v>830</v>
      </c>
    </row>
    <row r="66" spans="1:37" ht="13.15" x14ac:dyDescent="0.4">
      <c r="A66" s="53">
        <v>11010010</v>
      </c>
      <c r="B66" s="54">
        <v>1</v>
      </c>
      <c r="C66" s="53">
        <v>8040162</v>
      </c>
      <c r="D66" s="54">
        <v>7010036</v>
      </c>
      <c r="E66" s="55">
        <v>63</v>
      </c>
      <c r="F66" s="41" t="s">
        <v>321</v>
      </c>
      <c r="G66" s="41">
        <v>6981</v>
      </c>
      <c r="H66" s="56" t="s">
        <v>831</v>
      </c>
      <c r="I66" s="57">
        <v>10.237399999999999</v>
      </c>
      <c r="J66" s="58">
        <v>-3.6</v>
      </c>
      <c r="K66" s="59">
        <v>-6.67</v>
      </c>
      <c r="L66" s="58">
        <v>-6.67</v>
      </c>
      <c r="M66" s="60">
        <v>63</v>
      </c>
      <c r="N66" s="58" t="s">
        <v>710</v>
      </c>
      <c r="O66" s="60" t="s">
        <v>711</v>
      </c>
      <c r="P66" s="58" t="s">
        <v>710</v>
      </c>
      <c r="Q66" s="60" t="s">
        <v>711</v>
      </c>
      <c r="R66" s="58" t="s">
        <v>710</v>
      </c>
      <c r="S66" s="60" t="s">
        <v>711</v>
      </c>
      <c r="T66" s="58" t="s">
        <v>710</v>
      </c>
      <c r="U66" s="60" t="s">
        <v>711</v>
      </c>
      <c r="V66" s="61" t="s">
        <v>710</v>
      </c>
      <c r="W66" s="62" t="s">
        <v>711</v>
      </c>
      <c r="X66" s="58" t="s">
        <v>710</v>
      </c>
      <c r="Y66" s="60" t="s">
        <v>711</v>
      </c>
      <c r="Z66" s="63">
        <v>363</v>
      </c>
      <c r="AA66" s="64">
        <v>124</v>
      </c>
      <c r="AB66" s="65">
        <v>9893</v>
      </c>
      <c r="AC66" s="66">
        <v>463</v>
      </c>
      <c r="AD66" s="67">
        <v>4182</v>
      </c>
      <c r="AE66" s="68">
        <v>-339</v>
      </c>
      <c r="AF66" s="69">
        <v>5711</v>
      </c>
      <c r="AG66" s="64">
        <v>23058</v>
      </c>
      <c r="AH66" s="70">
        <v>-4.99</v>
      </c>
      <c r="AI66" s="59">
        <v>21.2</v>
      </c>
      <c r="AJ66" s="71" t="s">
        <v>832</v>
      </c>
      <c r="AK66" s="72" t="s">
        <v>833</v>
      </c>
    </row>
    <row r="67" spans="1:37" ht="13.15" x14ac:dyDescent="0.4">
      <c r="A67" s="53">
        <v>11010010</v>
      </c>
      <c r="B67" s="54">
        <v>1</v>
      </c>
      <c r="C67" s="53">
        <v>8040164</v>
      </c>
      <c r="D67" s="54">
        <v>7010161</v>
      </c>
      <c r="E67" s="55">
        <v>64</v>
      </c>
      <c r="F67" s="41" t="s">
        <v>435</v>
      </c>
      <c r="G67" s="41">
        <v>4943</v>
      </c>
      <c r="H67" s="56" t="s">
        <v>834</v>
      </c>
      <c r="I67" s="57">
        <v>5.6577000000000002</v>
      </c>
      <c r="J67" s="58">
        <v>-2.61</v>
      </c>
      <c r="K67" s="59">
        <v>-6.69</v>
      </c>
      <c r="L67" s="58">
        <v>-6.69</v>
      </c>
      <c r="M67" s="60">
        <v>64</v>
      </c>
      <c r="N67" s="58" t="s">
        <v>710</v>
      </c>
      <c r="O67" s="60" t="s">
        <v>711</v>
      </c>
      <c r="P67" s="58" t="s">
        <v>710</v>
      </c>
      <c r="Q67" s="60" t="s">
        <v>711</v>
      </c>
      <c r="R67" s="58" t="s">
        <v>710</v>
      </c>
      <c r="S67" s="60" t="s">
        <v>711</v>
      </c>
      <c r="T67" s="58" t="s">
        <v>710</v>
      </c>
      <c r="U67" s="60" t="s">
        <v>711</v>
      </c>
      <c r="V67" s="61" t="s">
        <v>710</v>
      </c>
      <c r="W67" s="62" t="s">
        <v>711</v>
      </c>
      <c r="X67" s="58" t="s">
        <v>710</v>
      </c>
      <c r="Y67" s="60" t="s">
        <v>711</v>
      </c>
      <c r="Z67" s="63">
        <v>3880</v>
      </c>
      <c r="AA67" s="64">
        <v>3844</v>
      </c>
      <c r="AB67" s="65">
        <v>98036</v>
      </c>
      <c r="AC67" s="66">
        <v>7386</v>
      </c>
      <c r="AD67" s="67">
        <v>21349</v>
      </c>
      <c r="AE67" s="68">
        <v>-3542</v>
      </c>
      <c r="AF67" s="69">
        <v>76687</v>
      </c>
      <c r="AG67" s="64">
        <v>199388</v>
      </c>
      <c r="AH67" s="70">
        <v>-4.32</v>
      </c>
      <c r="AI67" s="59">
        <v>46.27</v>
      </c>
      <c r="AJ67" s="71" t="s">
        <v>835</v>
      </c>
      <c r="AK67" s="72" t="s">
        <v>836</v>
      </c>
    </row>
    <row r="68" spans="1:37" ht="13.15" x14ac:dyDescent="0.4">
      <c r="A68" s="53">
        <v>11010010</v>
      </c>
      <c r="B68" s="54">
        <v>1</v>
      </c>
      <c r="C68" s="53">
        <v>8040229</v>
      </c>
      <c r="D68" s="54">
        <v>7010229</v>
      </c>
      <c r="E68" s="55">
        <v>65</v>
      </c>
      <c r="F68" s="41" t="s">
        <v>646</v>
      </c>
      <c r="G68" s="41">
        <v>5005</v>
      </c>
      <c r="H68" s="56" t="s">
        <v>837</v>
      </c>
      <c r="I68" s="57">
        <v>5.1567999999999996</v>
      </c>
      <c r="J68" s="58">
        <v>-5.09</v>
      </c>
      <c r="K68" s="59">
        <v>-6.72</v>
      </c>
      <c r="L68" s="58">
        <v>-6.72</v>
      </c>
      <c r="M68" s="60">
        <v>65</v>
      </c>
      <c r="N68" s="58" t="s">
        <v>710</v>
      </c>
      <c r="O68" s="60" t="s">
        <v>711</v>
      </c>
      <c r="P68" s="58" t="s">
        <v>710</v>
      </c>
      <c r="Q68" s="60" t="s">
        <v>711</v>
      </c>
      <c r="R68" s="58" t="s">
        <v>710</v>
      </c>
      <c r="S68" s="60" t="s">
        <v>711</v>
      </c>
      <c r="T68" s="58" t="s">
        <v>710</v>
      </c>
      <c r="U68" s="60" t="s">
        <v>711</v>
      </c>
      <c r="V68" s="61" t="s">
        <v>710</v>
      </c>
      <c r="W68" s="62" t="s">
        <v>711</v>
      </c>
      <c r="X68" s="58" t="s">
        <v>710</v>
      </c>
      <c r="Y68" s="60" t="s">
        <v>711</v>
      </c>
      <c r="Z68" s="63">
        <v>116</v>
      </c>
      <c r="AA68" s="64"/>
      <c r="AB68" s="65"/>
      <c r="AC68" s="66"/>
      <c r="AD68" s="67"/>
      <c r="AE68" s="68"/>
      <c r="AF68" s="69"/>
      <c r="AG68" s="64">
        <v>2428</v>
      </c>
      <c r="AH68" s="70">
        <v>-5.09</v>
      </c>
      <c r="AI68" s="59">
        <v>-45.66</v>
      </c>
      <c r="AJ68" s="71" t="s">
        <v>838</v>
      </c>
      <c r="AK68" s="73" t="s">
        <v>839</v>
      </c>
    </row>
    <row r="69" spans="1:37" ht="13.15" x14ac:dyDescent="0.4">
      <c r="A69" s="53">
        <v>11010010</v>
      </c>
      <c r="B69" s="54">
        <v>1</v>
      </c>
      <c r="C69" s="53">
        <v>8010012</v>
      </c>
      <c r="D69" s="54">
        <v>7010014</v>
      </c>
      <c r="E69" s="55">
        <v>66</v>
      </c>
      <c r="F69" s="41" t="s">
        <v>543</v>
      </c>
      <c r="G69" s="41">
        <v>4904</v>
      </c>
      <c r="H69" s="56" t="s">
        <v>840</v>
      </c>
      <c r="I69" s="57">
        <v>9.6565999999999992</v>
      </c>
      <c r="J69" s="58">
        <v>-3.02</v>
      </c>
      <c r="K69" s="59">
        <v>-6.74</v>
      </c>
      <c r="L69" s="58">
        <v>-6.74</v>
      </c>
      <c r="M69" s="60">
        <v>66</v>
      </c>
      <c r="N69" s="58">
        <v>-1.3</v>
      </c>
      <c r="O69" s="60">
        <v>75</v>
      </c>
      <c r="P69" s="58" t="s">
        <v>710</v>
      </c>
      <c r="Q69" s="60" t="s">
        <v>711</v>
      </c>
      <c r="R69" s="58" t="s">
        <v>710</v>
      </c>
      <c r="S69" s="60" t="s">
        <v>711</v>
      </c>
      <c r="T69" s="58" t="s">
        <v>710</v>
      </c>
      <c r="U69" s="60" t="s">
        <v>711</v>
      </c>
      <c r="V69" s="61" t="s">
        <v>710</v>
      </c>
      <c r="W69" s="62" t="s">
        <v>711</v>
      </c>
      <c r="X69" s="58" t="s">
        <v>710</v>
      </c>
      <c r="Y69" s="60" t="s">
        <v>711</v>
      </c>
      <c r="Z69" s="63">
        <v>18446</v>
      </c>
      <c r="AA69" s="64">
        <v>15132</v>
      </c>
      <c r="AB69" s="65">
        <v>347489</v>
      </c>
      <c r="AC69" s="66">
        <v>13105</v>
      </c>
      <c r="AD69" s="67">
        <v>122508</v>
      </c>
      <c r="AE69" s="68">
        <v>2027</v>
      </c>
      <c r="AF69" s="69">
        <v>224981</v>
      </c>
      <c r="AG69" s="64">
        <v>680369</v>
      </c>
      <c r="AH69" s="70">
        <v>-2.74</v>
      </c>
      <c r="AI69" s="59">
        <v>35.04</v>
      </c>
      <c r="AJ69" s="71" t="s">
        <v>731</v>
      </c>
      <c r="AK69" s="72" t="s">
        <v>732</v>
      </c>
    </row>
    <row r="70" spans="1:37" ht="13.15" x14ac:dyDescent="0.4">
      <c r="A70" s="53">
        <v>11010010</v>
      </c>
      <c r="B70" s="54">
        <v>1</v>
      </c>
      <c r="C70" s="53">
        <v>8010022</v>
      </c>
      <c r="D70" s="54">
        <v>7010012</v>
      </c>
      <c r="E70" s="55">
        <v>67</v>
      </c>
      <c r="F70" s="41" t="s">
        <v>436</v>
      </c>
      <c r="G70" s="41">
        <v>6253</v>
      </c>
      <c r="H70" s="56" t="s">
        <v>841</v>
      </c>
      <c r="I70" s="57">
        <v>120.965</v>
      </c>
      <c r="J70" s="58">
        <v>-4.41</v>
      </c>
      <c r="K70" s="59">
        <v>-6.81</v>
      </c>
      <c r="L70" s="58">
        <v>-6.81</v>
      </c>
      <c r="M70" s="60">
        <v>67</v>
      </c>
      <c r="N70" s="58">
        <v>-0.2</v>
      </c>
      <c r="O70" s="60">
        <v>35</v>
      </c>
      <c r="P70" s="58">
        <v>1.47</v>
      </c>
      <c r="Q70" s="60">
        <v>24</v>
      </c>
      <c r="R70" s="58" t="s">
        <v>710</v>
      </c>
      <c r="S70" s="60" t="s">
        <v>711</v>
      </c>
      <c r="T70" s="58" t="s">
        <v>710</v>
      </c>
      <c r="U70" s="60" t="s">
        <v>711</v>
      </c>
      <c r="V70" s="61" t="s">
        <v>710</v>
      </c>
      <c r="W70" s="62" t="s">
        <v>711</v>
      </c>
      <c r="X70" s="58" t="s">
        <v>710</v>
      </c>
      <c r="Y70" s="60" t="s">
        <v>711</v>
      </c>
      <c r="Z70" s="63">
        <v>4296</v>
      </c>
      <c r="AA70" s="64">
        <v>828</v>
      </c>
      <c r="AB70" s="65">
        <v>21552</v>
      </c>
      <c r="AC70" s="66">
        <v>1025</v>
      </c>
      <c r="AD70" s="67">
        <v>9568</v>
      </c>
      <c r="AE70" s="68">
        <v>-197</v>
      </c>
      <c r="AF70" s="69">
        <v>11984</v>
      </c>
      <c r="AG70" s="64">
        <v>45340</v>
      </c>
      <c r="AH70" s="70">
        <v>-4.84</v>
      </c>
      <c r="AI70" s="59">
        <v>23.78</v>
      </c>
      <c r="AJ70" s="71" t="s">
        <v>764</v>
      </c>
      <c r="AK70" s="72" t="s">
        <v>765</v>
      </c>
    </row>
    <row r="71" spans="1:37" ht="13.15" x14ac:dyDescent="0.4">
      <c r="A71" s="53">
        <v>11010010</v>
      </c>
      <c r="B71" s="54">
        <v>1</v>
      </c>
      <c r="C71" s="53">
        <v>8040298</v>
      </c>
      <c r="D71" s="54">
        <v>7010210</v>
      </c>
      <c r="E71" s="55">
        <v>68</v>
      </c>
      <c r="F71" s="41" t="s">
        <v>586</v>
      </c>
      <c r="G71" s="41">
        <v>3942</v>
      </c>
      <c r="H71" s="56" t="s">
        <v>842</v>
      </c>
      <c r="I71" s="57">
        <v>8.5374999999999996</v>
      </c>
      <c r="J71" s="58">
        <v>-3.17</v>
      </c>
      <c r="K71" s="59">
        <v>-6.81</v>
      </c>
      <c r="L71" s="58">
        <v>-6.81</v>
      </c>
      <c r="M71" s="60">
        <v>68</v>
      </c>
      <c r="N71" s="58">
        <v>-1.61</v>
      </c>
      <c r="O71" s="60">
        <v>83</v>
      </c>
      <c r="P71" s="58">
        <v>0.15</v>
      </c>
      <c r="Q71" s="60">
        <v>50</v>
      </c>
      <c r="R71" s="58">
        <v>2.91</v>
      </c>
      <c r="S71" s="60">
        <v>24</v>
      </c>
      <c r="T71" s="58" t="s">
        <v>710</v>
      </c>
      <c r="U71" s="60" t="s">
        <v>711</v>
      </c>
      <c r="V71" s="61" t="s">
        <v>710</v>
      </c>
      <c r="W71" s="62" t="s">
        <v>711</v>
      </c>
      <c r="X71" s="58" t="s">
        <v>710</v>
      </c>
      <c r="Y71" s="60" t="s">
        <v>711</v>
      </c>
      <c r="Z71" s="63">
        <v>494</v>
      </c>
      <c r="AA71" s="64">
        <v>392</v>
      </c>
      <c r="AB71" s="65">
        <v>15064</v>
      </c>
      <c r="AC71" s="66">
        <v>157</v>
      </c>
      <c r="AD71" s="67">
        <v>3532</v>
      </c>
      <c r="AE71" s="68">
        <v>235</v>
      </c>
      <c r="AF71" s="69">
        <v>11532</v>
      </c>
      <c r="AG71" s="64">
        <v>20334</v>
      </c>
      <c r="AH71" s="70">
        <v>-2.04</v>
      </c>
      <c r="AI71" s="59">
        <v>101.17</v>
      </c>
      <c r="AJ71" s="71" t="s">
        <v>799</v>
      </c>
      <c r="AK71" s="72" t="s">
        <v>800</v>
      </c>
    </row>
    <row r="72" spans="1:37" ht="13.15" x14ac:dyDescent="0.4">
      <c r="A72" s="53">
        <v>11010010</v>
      </c>
      <c r="B72" s="54">
        <v>1</v>
      </c>
      <c r="C72" s="53">
        <v>8010012</v>
      </c>
      <c r="D72" s="54">
        <v>7010014</v>
      </c>
      <c r="E72" s="55">
        <v>69</v>
      </c>
      <c r="F72" s="41" t="s">
        <v>361</v>
      </c>
      <c r="G72" s="41">
        <v>2532</v>
      </c>
      <c r="H72" s="56" t="s">
        <v>843</v>
      </c>
      <c r="I72" s="57">
        <v>7.1228999999999996</v>
      </c>
      <c r="J72" s="58">
        <v>-3.39</v>
      </c>
      <c r="K72" s="59">
        <v>-6.83</v>
      </c>
      <c r="L72" s="58">
        <v>-6.83</v>
      </c>
      <c r="M72" s="60">
        <v>69</v>
      </c>
      <c r="N72" s="58">
        <v>0.59</v>
      </c>
      <c r="O72" s="60">
        <v>18</v>
      </c>
      <c r="P72" s="58">
        <v>2.31</v>
      </c>
      <c r="Q72" s="60">
        <v>10</v>
      </c>
      <c r="R72" s="58">
        <v>4.71</v>
      </c>
      <c r="S72" s="60">
        <v>6</v>
      </c>
      <c r="T72" s="58">
        <v>1.67</v>
      </c>
      <c r="U72" s="60">
        <v>30</v>
      </c>
      <c r="V72" s="61" t="s">
        <v>710</v>
      </c>
      <c r="W72" s="62" t="s">
        <v>711</v>
      </c>
      <c r="X72" s="58" t="s">
        <v>710</v>
      </c>
      <c r="Y72" s="60" t="s">
        <v>711</v>
      </c>
      <c r="Z72" s="63">
        <v>5514</v>
      </c>
      <c r="AA72" s="64">
        <v>190</v>
      </c>
      <c r="AB72" s="65">
        <v>7191</v>
      </c>
      <c r="AC72" s="66">
        <v>950</v>
      </c>
      <c r="AD72" s="67">
        <v>15327</v>
      </c>
      <c r="AE72" s="68">
        <v>-760</v>
      </c>
      <c r="AF72" s="69">
        <v>-8136</v>
      </c>
      <c r="AG72" s="64">
        <v>80808</v>
      </c>
      <c r="AH72" s="70">
        <v>-4.28</v>
      </c>
      <c r="AI72" s="59">
        <v>-14.96</v>
      </c>
      <c r="AJ72" s="71" t="s">
        <v>731</v>
      </c>
      <c r="AK72" s="72" t="s">
        <v>732</v>
      </c>
    </row>
    <row r="73" spans="1:37" ht="13.5" thickBot="1" x14ac:dyDescent="0.45">
      <c r="A73" s="53">
        <v>11010010</v>
      </c>
      <c r="B73" s="54">
        <v>1</v>
      </c>
      <c r="C73" s="53">
        <v>8010022</v>
      </c>
      <c r="D73" s="54">
        <v>7010012</v>
      </c>
      <c r="E73" s="74">
        <v>70</v>
      </c>
      <c r="F73" s="75" t="s">
        <v>584</v>
      </c>
      <c r="G73" s="75">
        <v>6997</v>
      </c>
      <c r="H73" s="76" t="s">
        <v>844</v>
      </c>
      <c r="I73" s="77">
        <v>99.586299999999994</v>
      </c>
      <c r="J73" s="78">
        <v>-4.28</v>
      </c>
      <c r="K73" s="79">
        <v>-6.85</v>
      </c>
      <c r="L73" s="78">
        <v>-6.85</v>
      </c>
      <c r="M73" s="80">
        <v>70</v>
      </c>
      <c r="N73" s="78" t="s">
        <v>710</v>
      </c>
      <c r="O73" s="80" t="s">
        <v>711</v>
      </c>
      <c r="P73" s="78" t="s">
        <v>710</v>
      </c>
      <c r="Q73" s="80" t="s">
        <v>711</v>
      </c>
      <c r="R73" s="78" t="s">
        <v>710</v>
      </c>
      <c r="S73" s="80" t="s">
        <v>711</v>
      </c>
      <c r="T73" s="78" t="s">
        <v>710</v>
      </c>
      <c r="U73" s="80" t="s">
        <v>711</v>
      </c>
      <c r="V73" s="81" t="s">
        <v>710</v>
      </c>
      <c r="W73" s="82" t="s">
        <v>711</v>
      </c>
      <c r="X73" s="78" t="s">
        <v>710</v>
      </c>
      <c r="Y73" s="80" t="s">
        <v>711</v>
      </c>
      <c r="Z73" s="83">
        <v>1656</v>
      </c>
      <c r="AA73" s="84">
        <v>413</v>
      </c>
      <c r="AB73" s="85">
        <v>36827</v>
      </c>
      <c r="AC73" s="86">
        <v>1758</v>
      </c>
      <c r="AD73" s="87">
        <v>24959</v>
      </c>
      <c r="AE73" s="88">
        <v>-1345</v>
      </c>
      <c r="AF73" s="89">
        <v>11868</v>
      </c>
      <c r="AG73" s="84">
        <v>68732</v>
      </c>
      <c r="AH73" s="90">
        <v>-6.1</v>
      </c>
      <c r="AI73" s="79">
        <v>10.67</v>
      </c>
      <c r="AJ73" s="91" t="s">
        <v>764</v>
      </c>
      <c r="AK73" s="73" t="s">
        <v>765</v>
      </c>
    </row>
    <row r="74" spans="1:37" ht="13.15" x14ac:dyDescent="0.4">
      <c r="A74" s="53">
        <v>11010010</v>
      </c>
      <c r="B74" s="54">
        <v>1</v>
      </c>
      <c r="C74" s="53">
        <v>8010022</v>
      </c>
      <c r="D74" s="54">
        <v>7010012</v>
      </c>
      <c r="E74" s="92">
        <v>71</v>
      </c>
      <c r="F74" s="93" t="s">
        <v>585</v>
      </c>
      <c r="G74" s="93">
        <v>7997</v>
      </c>
      <c r="H74" s="94" t="s">
        <v>845</v>
      </c>
      <c r="I74" s="95">
        <v>99.583399999999997</v>
      </c>
      <c r="J74" s="96">
        <v>-4.28</v>
      </c>
      <c r="K74" s="97">
        <v>-6.85</v>
      </c>
      <c r="L74" s="96">
        <v>-6.85</v>
      </c>
      <c r="M74" s="98">
        <v>71</v>
      </c>
      <c r="N74" s="96" t="s">
        <v>710</v>
      </c>
      <c r="O74" s="98" t="s">
        <v>711</v>
      </c>
      <c r="P74" s="96" t="s">
        <v>710</v>
      </c>
      <c r="Q74" s="98" t="s">
        <v>711</v>
      </c>
      <c r="R74" s="96" t="s">
        <v>710</v>
      </c>
      <c r="S74" s="98" t="s">
        <v>711</v>
      </c>
      <c r="T74" s="96" t="s">
        <v>710</v>
      </c>
      <c r="U74" s="98" t="s">
        <v>711</v>
      </c>
      <c r="V74" s="99" t="s">
        <v>710</v>
      </c>
      <c r="W74" s="100" t="s">
        <v>711</v>
      </c>
      <c r="X74" s="96" t="s">
        <v>710</v>
      </c>
      <c r="Y74" s="98" t="s">
        <v>711</v>
      </c>
      <c r="Z74" s="101">
        <v>434</v>
      </c>
      <c r="AA74" s="102">
        <v>246</v>
      </c>
      <c r="AB74" s="103">
        <v>29814</v>
      </c>
      <c r="AC74" s="104">
        <v>743</v>
      </c>
      <c r="AD74" s="105">
        <v>8495</v>
      </c>
      <c r="AE74" s="106">
        <v>-497</v>
      </c>
      <c r="AF74" s="107">
        <v>21319</v>
      </c>
      <c r="AG74" s="102">
        <v>57869</v>
      </c>
      <c r="AH74" s="108">
        <v>-5.09</v>
      </c>
      <c r="AI74" s="97">
        <v>42.9</v>
      </c>
      <c r="AJ74" s="109" t="s">
        <v>764</v>
      </c>
      <c r="AK74" s="72" t="s">
        <v>765</v>
      </c>
    </row>
    <row r="75" spans="1:37" ht="13.15" x14ac:dyDescent="0.4">
      <c r="A75" s="53">
        <v>11010010</v>
      </c>
      <c r="B75" s="54">
        <v>1</v>
      </c>
      <c r="C75" s="53">
        <v>8010091</v>
      </c>
      <c r="D75" s="54">
        <v>7010015</v>
      </c>
      <c r="E75" s="55">
        <v>72</v>
      </c>
      <c r="F75" s="41" t="s">
        <v>408</v>
      </c>
      <c r="G75" s="41">
        <v>3366</v>
      </c>
      <c r="H75" s="56" t="s">
        <v>846</v>
      </c>
      <c r="I75" s="57">
        <v>13.202199999999999</v>
      </c>
      <c r="J75" s="58">
        <v>-4.0599999999999996</v>
      </c>
      <c r="K75" s="59">
        <v>-6.91</v>
      </c>
      <c r="L75" s="58">
        <v>-6.91</v>
      </c>
      <c r="M75" s="60">
        <v>72</v>
      </c>
      <c r="N75" s="58">
        <v>-0.47</v>
      </c>
      <c r="O75" s="60">
        <v>47</v>
      </c>
      <c r="P75" s="58">
        <v>1.24</v>
      </c>
      <c r="Q75" s="60">
        <v>30</v>
      </c>
      <c r="R75" s="58">
        <v>3.92</v>
      </c>
      <c r="S75" s="60">
        <v>12</v>
      </c>
      <c r="T75" s="58" t="s">
        <v>710</v>
      </c>
      <c r="U75" s="60" t="s">
        <v>711</v>
      </c>
      <c r="V75" s="61" t="s">
        <v>710</v>
      </c>
      <c r="W75" s="62" t="s">
        <v>711</v>
      </c>
      <c r="X75" s="58" t="s">
        <v>710</v>
      </c>
      <c r="Y75" s="60" t="s">
        <v>711</v>
      </c>
      <c r="Z75" s="63">
        <v>17906</v>
      </c>
      <c r="AA75" s="64">
        <v>13789</v>
      </c>
      <c r="AB75" s="65">
        <v>547758</v>
      </c>
      <c r="AC75" s="66">
        <v>34826</v>
      </c>
      <c r="AD75" s="67">
        <v>509322</v>
      </c>
      <c r="AE75" s="68">
        <v>-21037</v>
      </c>
      <c r="AF75" s="69">
        <v>38436</v>
      </c>
      <c r="AG75" s="64">
        <v>1521874</v>
      </c>
      <c r="AH75" s="70">
        <v>-5.36</v>
      </c>
      <c r="AI75" s="59">
        <v>-5.33</v>
      </c>
      <c r="AJ75" s="71" t="s">
        <v>793</v>
      </c>
      <c r="AK75" s="72" t="s">
        <v>794</v>
      </c>
    </row>
    <row r="76" spans="1:37" ht="13.15" x14ac:dyDescent="0.4">
      <c r="A76" s="53">
        <v>11010010</v>
      </c>
      <c r="B76" s="54">
        <v>1</v>
      </c>
      <c r="C76" s="53">
        <v>8040234</v>
      </c>
      <c r="D76" s="54">
        <v>7010234</v>
      </c>
      <c r="E76" s="55">
        <v>73</v>
      </c>
      <c r="F76" s="41" t="s">
        <v>847</v>
      </c>
      <c r="G76" s="41">
        <v>6983</v>
      </c>
      <c r="H76" s="56" t="s">
        <v>848</v>
      </c>
      <c r="I76" s="57">
        <v>1.0056</v>
      </c>
      <c r="J76" s="58">
        <v>-3.55</v>
      </c>
      <c r="K76" s="59">
        <v>-6.94</v>
      </c>
      <c r="L76" s="58">
        <v>-6.94</v>
      </c>
      <c r="M76" s="60">
        <v>73</v>
      </c>
      <c r="N76" s="58" t="s">
        <v>710</v>
      </c>
      <c r="O76" s="60" t="s">
        <v>711</v>
      </c>
      <c r="P76" s="58" t="s">
        <v>710</v>
      </c>
      <c r="Q76" s="60" t="s">
        <v>711</v>
      </c>
      <c r="R76" s="58" t="s">
        <v>710</v>
      </c>
      <c r="S76" s="60" t="s">
        <v>711</v>
      </c>
      <c r="T76" s="58" t="s">
        <v>710</v>
      </c>
      <c r="U76" s="60" t="s">
        <v>711</v>
      </c>
      <c r="V76" s="61" t="s">
        <v>710</v>
      </c>
      <c r="W76" s="62" t="s">
        <v>711</v>
      </c>
      <c r="X76" s="58" t="s">
        <v>710</v>
      </c>
      <c r="Y76" s="60" t="s">
        <v>711</v>
      </c>
      <c r="Z76" s="63">
        <v>35</v>
      </c>
      <c r="AA76" s="64"/>
      <c r="AB76" s="65"/>
      <c r="AC76" s="66"/>
      <c r="AD76" s="67"/>
      <c r="AE76" s="68"/>
      <c r="AF76" s="69"/>
      <c r="AG76" s="64">
        <v>111151</v>
      </c>
      <c r="AH76" s="70">
        <v>-3.65</v>
      </c>
      <c r="AI76" s="59">
        <v>-9.9600000000000009</v>
      </c>
      <c r="AJ76" s="71" t="s">
        <v>849</v>
      </c>
      <c r="AK76" s="72" t="s">
        <v>849</v>
      </c>
    </row>
    <row r="77" spans="1:37" ht="13.15" x14ac:dyDescent="0.4">
      <c r="A77" s="53">
        <v>11010010</v>
      </c>
      <c r="B77" s="54">
        <v>1</v>
      </c>
      <c r="C77" s="53">
        <v>8010022</v>
      </c>
      <c r="D77" s="54">
        <v>7010182</v>
      </c>
      <c r="E77" s="55">
        <v>74</v>
      </c>
      <c r="F77" s="41" t="s">
        <v>417</v>
      </c>
      <c r="G77" s="41">
        <v>6845</v>
      </c>
      <c r="H77" s="56" t="s">
        <v>850</v>
      </c>
      <c r="I77" s="57">
        <v>9.4835999999999991</v>
      </c>
      <c r="J77" s="58">
        <v>-2.9</v>
      </c>
      <c r="K77" s="59">
        <v>-7</v>
      </c>
      <c r="L77" s="58">
        <v>-7</v>
      </c>
      <c r="M77" s="60">
        <v>74</v>
      </c>
      <c r="N77" s="58">
        <v>-0.39</v>
      </c>
      <c r="O77" s="60">
        <v>44</v>
      </c>
      <c r="P77" s="58" t="s">
        <v>710</v>
      </c>
      <c r="Q77" s="60" t="s">
        <v>711</v>
      </c>
      <c r="R77" s="58" t="s">
        <v>710</v>
      </c>
      <c r="S77" s="60" t="s">
        <v>711</v>
      </c>
      <c r="T77" s="58" t="s">
        <v>710</v>
      </c>
      <c r="U77" s="60" t="s">
        <v>711</v>
      </c>
      <c r="V77" s="61" t="s">
        <v>710</v>
      </c>
      <c r="W77" s="62" t="s">
        <v>711</v>
      </c>
      <c r="X77" s="58" t="s">
        <v>710</v>
      </c>
      <c r="Y77" s="60" t="s">
        <v>711</v>
      </c>
      <c r="Z77" s="63">
        <v>113</v>
      </c>
      <c r="AA77" s="64"/>
      <c r="AB77" s="65">
        <v>9299</v>
      </c>
      <c r="AC77" s="66">
        <v>421</v>
      </c>
      <c r="AD77" s="67">
        <v>5319</v>
      </c>
      <c r="AE77" s="68">
        <v>-421</v>
      </c>
      <c r="AF77" s="69">
        <v>3980</v>
      </c>
      <c r="AG77" s="64">
        <v>12575</v>
      </c>
      <c r="AH77" s="70">
        <v>-6.02</v>
      </c>
      <c r="AI77" s="59">
        <v>30.54</v>
      </c>
      <c r="AJ77" s="71" t="s">
        <v>764</v>
      </c>
      <c r="AK77" s="72" t="s">
        <v>779</v>
      </c>
    </row>
    <row r="78" spans="1:37" ht="13.15" x14ac:dyDescent="0.4">
      <c r="A78" s="53">
        <v>11010010</v>
      </c>
      <c r="B78" s="54">
        <v>1</v>
      </c>
      <c r="C78" s="53">
        <v>8030140</v>
      </c>
      <c r="D78" s="54">
        <v>7010043</v>
      </c>
      <c r="E78" s="55">
        <v>75</v>
      </c>
      <c r="F78" s="41" t="s">
        <v>75</v>
      </c>
      <c r="G78" s="41">
        <v>4888</v>
      </c>
      <c r="H78" s="56" t="s">
        <v>851</v>
      </c>
      <c r="I78" s="57">
        <v>9.4913000000000007</v>
      </c>
      <c r="J78" s="58">
        <v>-2.35</v>
      </c>
      <c r="K78" s="59">
        <v>-7.02</v>
      </c>
      <c r="L78" s="58">
        <v>-7.02</v>
      </c>
      <c r="M78" s="60">
        <v>75</v>
      </c>
      <c r="N78" s="58">
        <v>-1.1200000000000001</v>
      </c>
      <c r="O78" s="60">
        <v>71</v>
      </c>
      <c r="P78" s="58" t="s">
        <v>710</v>
      </c>
      <c r="Q78" s="60" t="s">
        <v>711</v>
      </c>
      <c r="R78" s="58" t="s">
        <v>710</v>
      </c>
      <c r="S78" s="60" t="s">
        <v>711</v>
      </c>
      <c r="T78" s="58" t="s">
        <v>710</v>
      </c>
      <c r="U78" s="60" t="s">
        <v>711</v>
      </c>
      <c r="V78" s="61" t="s">
        <v>710</v>
      </c>
      <c r="W78" s="62" t="s">
        <v>711</v>
      </c>
      <c r="X78" s="58" t="s">
        <v>710</v>
      </c>
      <c r="Y78" s="60" t="s">
        <v>711</v>
      </c>
      <c r="Z78" s="63">
        <v>1116</v>
      </c>
      <c r="AA78" s="64">
        <v>195</v>
      </c>
      <c r="AB78" s="65">
        <v>12035</v>
      </c>
      <c r="AC78" s="66">
        <v>1499</v>
      </c>
      <c r="AD78" s="67">
        <v>7180</v>
      </c>
      <c r="AE78" s="68">
        <v>-1304</v>
      </c>
      <c r="AF78" s="69">
        <v>4855</v>
      </c>
      <c r="AG78" s="64">
        <v>15966</v>
      </c>
      <c r="AH78" s="70">
        <v>-9.2100000000000009</v>
      </c>
      <c r="AI78" s="59">
        <v>9.56</v>
      </c>
      <c r="AJ78" s="71" t="s">
        <v>715</v>
      </c>
      <c r="AK78" s="73" t="s">
        <v>716</v>
      </c>
    </row>
    <row r="79" spans="1:37" ht="13.15" x14ac:dyDescent="0.4">
      <c r="A79" s="53">
        <v>11010010</v>
      </c>
      <c r="B79" s="54">
        <v>1</v>
      </c>
      <c r="C79" s="53">
        <v>8010237</v>
      </c>
      <c r="D79" s="54">
        <v>7010237</v>
      </c>
      <c r="E79" s="55">
        <v>76</v>
      </c>
      <c r="F79" s="41" t="s">
        <v>496</v>
      </c>
      <c r="G79" s="41">
        <v>6622</v>
      </c>
      <c r="H79" s="56" t="s">
        <v>852</v>
      </c>
      <c r="I79" s="57">
        <v>10.4755</v>
      </c>
      <c r="J79" s="58">
        <v>-3.01</v>
      </c>
      <c r="K79" s="59">
        <v>-7.03</v>
      </c>
      <c r="L79" s="58">
        <v>-7.03</v>
      </c>
      <c r="M79" s="60">
        <v>76</v>
      </c>
      <c r="N79" s="58">
        <v>-0.94</v>
      </c>
      <c r="O79" s="60">
        <v>66</v>
      </c>
      <c r="P79" s="58">
        <v>0.3</v>
      </c>
      <c r="Q79" s="60">
        <v>48</v>
      </c>
      <c r="R79" s="58" t="s">
        <v>710</v>
      </c>
      <c r="S79" s="60" t="s">
        <v>711</v>
      </c>
      <c r="T79" s="58" t="s">
        <v>710</v>
      </c>
      <c r="U79" s="60" t="s">
        <v>711</v>
      </c>
      <c r="V79" s="61" t="s">
        <v>710</v>
      </c>
      <c r="W79" s="62" t="s">
        <v>711</v>
      </c>
      <c r="X79" s="58" t="s">
        <v>710</v>
      </c>
      <c r="Y79" s="60" t="s">
        <v>711</v>
      </c>
      <c r="Z79" s="63">
        <v>109</v>
      </c>
      <c r="AA79" s="64">
        <v>97</v>
      </c>
      <c r="AB79" s="65">
        <v>4998</v>
      </c>
      <c r="AC79" s="66">
        <v>405</v>
      </c>
      <c r="AD79" s="67">
        <v>3138</v>
      </c>
      <c r="AE79" s="68">
        <v>-308</v>
      </c>
      <c r="AF79" s="69">
        <v>1860</v>
      </c>
      <c r="AG79" s="64">
        <v>16656</v>
      </c>
      <c r="AH79" s="70">
        <v>-4.7699999999999996</v>
      </c>
      <c r="AI79" s="59">
        <v>3.55</v>
      </c>
      <c r="AJ79" s="71" t="s">
        <v>853</v>
      </c>
      <c r="AK79" s="72" t="s">
        <v>854</v>
      </c>
    </row>
    <row r="80" spans="1:37" ht="13.15" x14ac:dyDescent="0.4">
      <c r="A80" s="53">
        <v>11010010</v>
      </c>
      <c r="B80" s="54">
        <v>1</v>
      </c>
      <c r="C80" s="53">
        <v>8010022</v>
      </c>
      <c r="D80" s="54">
        <v>7010012</v>
      </c>
      <c r="E80" s="55">
        <v>77</v>
      </c>
      <c r="F80" s="41" t="s">
        <v>589</v>
      </c>
      <c r="G80" s="41">
        <v>4997</v>
      </c>
      <c r="H80" s="56" t="s">
        <v>855</v>
      </c>
      <c r="I80" s="57">
        <v>99.157399999999996</v>
      </c>
      <c r="J80" s="58">
        <v>-4.29</v>
      </c>
      <c r="K80" s="59">
        <v>-7.04</v>
      </c>
      <c r="L80" s="58">
        <v>-7.04</v>
      </c>
      <c r="M80" s="60">
        <v>77</v>
      </c>
      <c r="N80" s="58" t="s">
        <v>710</v>
      </c>
      <c r="O80" s="60" t="s">
        <v>711</v>
      </c>
      <c r="P80" s="58" t="s">
        <v>710</v>
      </c>
      <c r="Q80" s="60" t="s">
        <v>711</v>
      </c>
      <c r="R80" s="58" t="s">
        <v>710</v>
      </c>
      <c r="S80" s="60" t="s">
        <v>711</v>
      </c>
      <c r="T80" s="58" t="s">
        <v>710</v>
      </c>
      <c r="U80" s="60" t="s">
        <v>711</v>
      </c>
      <c r="V80" s="61" t="s">
        <v>710</v>
      </c>
      <c r="W80" s="62" t="s">
        <v>711</v>
      </c>
      <c r="X80" s="58" t="s">
        <v>710</v>
      </c>
      <c r="Y80" s="60" t="s">
        <v>711</v>
      </c>
      <c r="Z80" s="63">
        <v>1628</v>
      </c>
      <c r="AA80" s="64">
        <v>89</v>
      </c>
      <c r="AB80" s="65">
        <v>10671</v>
      </c>
      <c r="AC80" s="66">
        <v>732</v>
      </c>
      <c r="AD80" s="67">
        <v>5906</v>
      </c>
      <c r="AE80" s="68">
        <v>-643</v>
      </c>
      <c r="AF80" s="69">
        <v>4765</v>
      </c>
      <c r="AG80" s="64">
        <v>19492</v>
      </c>
      <c r="AH80" s="70">
        <v>-7.32</v>
      </c>
      <c r="AI80" s="59">
        <v>20.03</v>
      </c>
      <c r="AJ80" s="71" t="s">
        <v>764</v>
      </c>
      <c r="AK80" s="72" t="s">
        <v>765</v>
      </c>
    </row>
    <row r="81" spans="1:37" ht="13.15" x14ac:dyDescent="0.4">
      <c r="A81" s="53">
        <v>11010010</v>
      </c>
      <c r="B81" s="54">
        <v>1</v>
      </c>
      <c r="C81" s="53">
        <v>8010020</v>
      </c>
      <c r="D81" s="54">
        <v>7010004</v>
      </c>
      <c r="E81" s="55">
        <v>78</v>
      </c>
      <c r="F81" s="41" t="s">
        <v>351</v>
      </c>
      <c r="G81" s="41">
        <v>6408</v>
      </c>
      <c r="H81" s="56" t="s">
        <v>856</v>
      </c>
      <c r="I81" s="57">
        <v>128.3432</v>
      </c>
      <c r="J81" s="58">
        <v>-3.36</v>
      </c>
      <c r="K81" s="59">
        <v>-7.04</v>
      </c>
      <c r="L81" s="58">
        <v>-7.04</v>
      </c>
      <c r="M81" s="60">
        <v>78</v>
      </c>
      <c r="N81" s="58">
        <v>0.13</v>
      </c>
      <c r="O81" s="60">
        <v>27</v>
      </c>
      <c r="P81" s="58" t="s">
        <v>710</v>
      </c>
      <c r="Q81" s="60" t="s">
        <v>711</v>
      </c>
      <c r="R81" s="58" t="s">
        <v>710</v>
      </c>
      <c r="S81" s="60" t="s">
        <v>711</v>
      </c>
      <c r="T81" s="58" t="s">
        <v>710</v>
      </c>
      <c r="U81" s="60" t="s">
        <v>711</v>
      </c>
      <c r="V81" s="61" t="s">
        <v>710</v>
      </c>
      <c r="W81" s="62" t="s">
        <v>711</v>
      </c>
      <c r="X81" s="58" t="s">
        <v>710</v>
      </c>
      <c r="Y81" s="60" t="s">
        <v>711</v>
      </c>
      <c r="Z81" s="63">
        <v>2114</v>
      </c>
      <c r="AA81" s="64">
        <v>3429</v>
      </c>
      <c r="AB81" s="65">
        <v>109220</v>
      </c>
      <c r="AC81" s="66">
        <v>6473</v>
      </c>
      <c r="AD81" s="67">
        <v>45252</v>
      </c>
      <c r="AE81" s="68">
        <v>-3044</v>
      </c>
      <c r="AF81" s="69">
        <v>63968</v>
      </c>
      <c r="AG81" s="64">
        <v>203966</v>
      </c>
      <c r="AH81" s="70">
        <v>-4.79</v>
      </c>
      <c r="AI81" s="59">
        <v>31.15</v>
      </c>
      <c r="AJ81" s="71" t="s">
        <v>857</v>
      </c>
      <c r="AK81" s="72" t="s">
        <v>858</v>
      </c>
    </row>
    <row r="82" spans="1:37" ht="13.15" x14ac:dyDescent="0.4">
      <c r="A82" s="53">
        <v>11010010</v>
      </c>
      <c r="B82" s="54">
        <v>1</v>
      </c>
      <c r="C82" s="53">
        <v>8010237</v>
      </c>
      <c r="D82" s="54">
        <v>7010237</v>
      </c>
      <c r="E82" s="55">
        <v>79</v>
      </c>
      <c r="F82" s="41" t="s">
        <v>512</v>
      </c>
      <c r="G82" s="41">
        <v>7608</v>
      </c>
      <c r="H82" s="56" t="s">
        <v>859</v>
      </c>
      <c r="I82" s="57">
        <v>10.7796</v>
      </c>
      <c r="J82" s="58">
        <v>-4.0199999999999996</v>
      </c>
      <c r="K82" s="59">
        <v>-7.12</v>
      </c>
      <c r="L82" s="58">
        <v>-7.12</v>
      </c>
      <c r="M82" s="60">
        <v>79</v>
      </c>
      <c r="N82" s="58">
        <v>-1.17</v>
      </c>
      <c r="O82" s="60">
        <v>73</v>
      </c>
      <c r="P82" s="58">
        <v>0.77</v>
      </c>
      <c r="Q82" s="60">
        <v>40</v>
      </c>
      <c r="R82" s="58" t="s">
        <v>710</v>
      </c>
      <c r="S82" s="60" t="s">
        <v>711</v>
      </c>
      <c r="T82" s="58" t="s">
        <v>710</v>
      </c>
      <c r="U82" s="60" t="s">
        <v>711</v>
      </c>
      <c r="V82" s="61" t="s">
        <v>710</v>
      </c>
      <c r="W82" s="62" t="s">
        <v>711</v>
      </c>
      <c r="X82" s="58" t="s">
        <v>710</v>
      </c>
      <c r="Y82" s="60" t="s">
        <v>711</v>
      </c>
      <c r="Z82" s="63">
        <v>870</v>
      </c>
      <c r="AA82" s="64">
        <v>7</v>
      </c>
      <c r="AB82" s="65">
        <v>13482</v>
      </c>
      <c r="AC82" s="66">
        <v>2174</v>
      </c>
      <c r="AD82" s="67">
        <v>94144</v>
      </c>
      <c r="AE82" s="68">
        <v>-2167</v>
      </c>
      <c r="AF82" s="69">
        <v>-80662</v>
      </c>
      <c r="AG82" s="64">
        <v>72437</v>
      </c>
      <c r="AH82" s="70">
        <v>-6.78</v>
      </c>
      <c r="AI82" s="59">
        <v>-54.38</v>
      </c>
      <c r="AJ82" s="71" t="s">
        <v>853</v>
      </c>
      <c r="AK82" s="72" t="s">
        <v>854</v>
      </c>
    </row>
    <row r="83" spans="1:37" ht="13.5" thickBot="1" x14ac:dyDescent="0.45">
      <c r="A83" s="53">
        <v>11010010</v>
      </c>
      <c r="B83" s="54">
        <v>1</v>
      </c>
      <c r="C83" s="53">
        <v>8010091</v>
      </c>
      <c r="D83" s="54">
        <v>7010015</v>
      </c>
      <c r="E83" s="74">
        <v>80</v>
      </c>
      <c r="F83" s="75" t="s">
        <v>446</v>
      </c>
      <c r="G83" s="75">
        <v>6321</v>
      </c>
      <c r="H83" s="76" t="s">
        <v>860</v>
      </c>
      <c r="I83" s="77">
        <v>12.908200000000001</v>
      </c>
      <c r="J83" s="78">
        <v>-4.08</v>
      </c>
      <c r="K83" s="79">
        <v>-7.17</v>
      </c>
      <c r="L83" s="78">
        <v>-7.17</v>
      </c>
      <c r="M83" s="80">
        <v>80</v>
      </c>
      <c r="N83" s="78">
        <v>-0.76</v>
      </c>
      <c r="O83" s="80">
        <v>58</v>
      </c>
      <c r="P83" s="78">
        <v>0.94</v>
      </c>
      <c r="Q83" s="80">
        <v>35</v>
      </c>
      <c r="R83" s="78" t="s">
        <v>710</v>
      </c>
      <c r="S83" s="80" t="s">
        <v>711</v>
      </c>
      <c r="T83" s="78" t="s">
        <v>710</v>
      </c>
      <c r="U83" s="80" t="s">
        <v>711</v>
      </c>
      <c r="V83" s="81" t="s">
        <v>710</v>
      </c>
      <c r="W83" s="82" t="s">
        <v>711</v>
      </c>
      <c r="X83" s="78" t="s">
        <v>710</v>
      </c>
      <c r="Y83" s="80" t="s">
        <v>711</v>
      </c>
      <c r="Z83" s="83">
        <v>76106</v>
      </c>
      <c r="AA83" s="84">
        <v>11623</v>
      </c>
      <c r="AB83" s="85">
        <v>436001</v>
      </c>
      <c r="AC83" s="86">
        <v>22427</v>
      </c>
      <c r="AD83" s="87">
        <v>395574</v>
      </c>
      <c r="AE83" s="88">
        <v>-10804</v>
      </c>
      <c r="AF83" s="89">
        <v>40427</v>
      </c>
      <c r="AG83" s="84">
        <v>1146214</v>
      </c>
      <c r="AH83" s="90">
        <v>-4.9800000000000004</v>
      </c>
      <c r="AI83" s="79">
        <v>-3.33</v>
      </c>
      <c r="AJ83" s="91" t="s">
        <v>793</v>
      </c>
      <c r="AK83" s="73" t="s">
        <v>794</v>
      </c>
    </row>
    <row r="84" spans="1:37" ht="13.15" x14ac:dyDescent="0.4">
      <c r="A84" s="53">
        <v>11010010</v>
      </c>
      <c r="B84" s="54">
        <v>1</v>
      </c>
      <c r="C84" s="53">
        <v>8010030</v>
      </c>
      <c r="D84" s="54">
        <v>7010002</v>
      </c>
      <c r="E84" s="92">
        <v>81</v>
      </c>
      <c r="F84" s="93" t="s">
        <v>511</v>
      </c>
      <c r="G84" s="93">
        <v>5036</v>
      </c>
      <c r="H84" s="94" t="s">
        <v>861</v>
      </c>
      <c r="I84" s="95">
        <v>9.4215999999999998</v>
      </c>
      <c r="J84" s="96">
        <v>-1.93</v>
      </c>
      <c r="K84" s="97">
        <v>-7.19</v>
      </c>
      <c r="L84" s="96">
        <v>-7.19</v>
      </c>
      <c r="M84" s="98">
        <v>81</v>
      </c>
      <c r="N84" s="96" t="s">
        <v>710</v>
      </c>
      <c r="O84" s="98" t="s">
        <v>711</v>
      </c>
      <c r="P84" s="96" t="s">
        <v>710</v>
      </c>
      <c r="Q84" s="98" t="s">
        <v>711</v>
      </c>
      <c r="R84" s="96" t="s">
        <v>710</v>
      </c>
      <c r="S84" s="98" t="s">
        <v>711</v>
      </c>
      <c r="T84" s="96" t="s">
        <v>710</v>
      </c>
      <c r="U84" s="98" t="s">
        <v>711</v>
      </c>
      <c r="V84" s="99" t="s">
        <v>710</v>
      </c>
      <c r="W84" s="100" t="s">
        <v>711</v>
      </c>
      <c r="X84" s="96" t="s">
        <v>710</v>
      </c>
      <c r="Y84" s="98" t="s">
        <v>711</v>
      </c>
      <c r="Z84" s="101">
        <v>315</v>
      </c>
      <c r="AA84" s="102">
        <v>73</v>
      </c>
      <c r="AB84" s="103">
        <v>1809</v>
      </c>
      <c r="AC84" s="104">
        <v>212</v>
      </c>
      <c r="AD84" s="105">
        <v>992</v>
      </c>
      <c r="AE84" s="106">
        <v>-139</v>
      </c>
      <c r="AF84" s="107">
        <v>817</v>
      </c>
      <c r="AG84" s="102">
        <v>10838</v>
      </c>
      <c r="AH84" s="108">
        <v>-3.15</v>
      </c>
      <c r="AI84" s="97">
        <v>-0.43</v>
      </c>
      <c r="AJ84" s="109" t="s">
        <v>862</v>
      </c>
      <c r="AK84" s="72" t="s">
        <v>863</v>
      </c>
    </row>
    <row r="85" spans="1:37" ht="13.15" x14ac:dyDescent="0.4">
      <c r="A85" s="53">
        <v>11010010</v>
      </c>
      <c r="B85" s="54">
        <v>1</v>
      </c>
      <c r="C85" s="53">
        <v>8010024</v>
      </c>
      <c r="D85" s="54">
        <v>7010061</v>
      </c>
      <c r="E85" s="55">
        <v>82</v>
      </c>
      <c r="F85" s="41" t="s">
        <v>453</v>
      </c>
      <c r="G85" s="41">
        <v>925</v>
      </c>
      <c r="H85" s="56" t="s">
        <v>864</v>
      </c>
      <c r="I85" s="57">
        <v>10.394299999999999</v>
      </c>
      <c r="J85" s="58">
        <v>-3.92</v>
      </c>
      <c r="K85" s="59">
        <v>-7.22</v>
      </c>
      <c r="L85" s="58">
        <v>-7.22</v>
      </c>
      <c r="M85" s="60">
        <v>82</v>
      </c>
      <c r="N85" s="58">
        <v>-0.46</v>
      </c>
      <c r="O85" s="60">
        <v>46</v>
      </c>
      <c r="P85" s="58">
        <v>1.83</v>
      </c>
      <c r="Q85" s="60">
        <v>16</v>
      </c>
      <c r="R85" s="58">
        <v>3.2</v>
      </c>
      <c r="S85" s="60">
        <v>21</v>
      </c>
      <c r="T85" s="58">
        <v>2.11</v>
      </c>
      <c r="U85" s="60">
        <v>22</v>
      </c>
      <c r="V85" s="61">
        <v>1.46</v>
      </c>
      <c r="W85" s="62">
        <v>16</v>
      </c>
      <c r="X85" s="58" t="s">
        <v>710</v>
      </c>
      <c r="Y85" s="60" t="s">
        <v>711</v>
      </c>
      <c r="Z85" s="63">
        <v>191</v>
      </c>
      <c r="AA85" s="64">
        <v>2000</v>
      </c>
      <c r="AB85" s="65">
        <v>24968</v>
      </c>
      <c r="AC85" s="66">
        <v>238</v>
      </c>
      <c r="AD85" s="67">
        <v>3300</v>
      </c>
      <c r="AE85" s="68">
        <v>1762</v>
      </c>
      <c r="AF85" s="69">
        <v>21668</v>
      </c>
      <c r="AG85" s="64">
        <v>74174</v>
      </c>
      <c r="AH85" s="70">
        <v>-1.6</v>
      </c>
      <c r="AI85" s="59">
        <v>26.8</v>
      </c>
      <c r="AJ85" s="71" t="s">
        <v>796</v>
      </c>
      <c r="AK85" s="72" t="s">
        <v>797</v>
      </c>
    </row>
    <row r="86" spans="1:37" ht="13.15" x14ac:dyDescent="0.4">
      <c r="A86" s="53">
        <v>11010010</v>
      </c>
      <c r="B86" s="54">
        <v>1</v>
      </c>
      <c r="C86" s="53">
        <v>8040234</v>
      </c>
      <c r="D86" s="54">
        <v>7010234</v>
      </c>
      <c r="E86" s="55">
        <v>83</v>
      </c>
      <c r="F86" s="41" t="s">
        <v>645</v>
      </c>
      <c r="G86" s="41">
        <v>4983</v>
      </c>
      <c r="H86" s="56" t="s">
        <v>865</v>
      </c>
      <c r="I86" s="57">
        <v>0.99939999999999996</v>
      </c>
      <c r="J86" s="58">
        <v>-3.58</v>
      </c>
      <c r="K86" s="59">
        <v>-7.22</v>
      </c>
      <c r="L86" s="58">
        <v>-7.22</v>
      </c>
      <c r="M86" s="60">
        <v>83</v>
      </c>
      <c r="N86" s="58" t="s">
        <v>710</v>
      </c>
      <c r="O86" s="60" t="s">
        <v>711</v>
      </c>
      <c r="P86" s="58" t="s">
        <v>710</v>
      </c>
      <c r="Q86" s="60" t="s">
        <v>711</v>
      </c>
      <c r="R86" s="58" t="s">
        <v>710</v>
      </c>
      <c r="S86" s="60" t="s">
        <v>711</v>
      </c>
      <c r="T86" s="58" t="s">
        <v>710</v>
      </c>
      <c r="U86" s="60" t="s">
        <v>711</v>
      </c>
      <c r="V86" s="61" t="s">
        <v>710</v>
      </c>
      <c r="W86" s="62" t="s">
        <v>711</v>
      </c>
      <c r="X86" s="58" t="s">
        <v>710</v>
      </c>
      <c r="Y86" s="60" t="s">
        <v>711</v>
      </c>
      <c r="Z86" s="63">
        <v>32</v>
      </c>
      <c r="AA86" s="64"/>
      <c r="AB86" s="65"/>
      <c r="AC86" s="66"/>
      <c r="AD86" s="67"/>
      <c r="AE86" s="68"/>
      <c r="AF86" s="69"/>
      <c r="AG86" s="64">
        <v>5900</v>
      </c>
      <c r="AH86" s="70">
        <v>-6.77</v>
      </c>
      <c r="AI86" s="59">
        <v>12.19</v>
      </c>
      <c r="AJ86" s="71" t="s">
        <v>849</v>
      </c>
      <c r="AK86" s="72" t="s">
        <v>849</v>
      </c>
    </row>
    <row r="87" spans="1:37" ht="13.15" x14ac:dyDescent="0.4">
      <c r="A87" s="53">
        <v>11010010</v>
      </c>
      <c r="B87" s="54">
        <v>1</v>
      </c>
      <c r="C87" s="53">
        <v>8010003</v>
      </c>
      <c r="D87" s="54">
        <v>7010055</v>
      </c>
      <c r="E87" s="55">
        <v>84</v>
      </c>
      <c r="F87" s="41" t="s">
        <v>561</v>
      </c>
      <c r="G87" s="41">
        <v>4924</v>
      </c>
      <c r="H87" s="56" t="s">
        <v>866</v>
      </c>
      <c r="I87" s="57">
        <v>94.575299999999999</v>
      </c>
      <c r="J87" s="58">
        <v>-3.5</v>
      </c>
      <c r="K87" s="59">
        <v>-7.24</v>
      </c>
      <c r="L87" s="58">
        <v>-7.24</v>
      </c>
      <c r="M87" s="60">
        <v>84</v>
      </c>
      <c r="N87" s="58">
        <v>-1.39</v>
      </c>
      <c r="O87" s="60">
        <v>78</v>
      </c>
      <c r="P87" s="58" t="s">
        <v>710</v>
      </c>
      <c r="Q87" s="60" t="s">
        <v>711</v>
      </c>
      <c r="R87" s="58" t="s">
        <v>710</v>
      </c>
      <c r="S87" s="60" t="s">
        <v>711</v>
      </c>
      <c r="T87" s="58" t="s">
        <v>710</v>
      </c>
      <c r="U87" s="60" t="s">
        <v>711</v>
      </c>
      <c r="V87" s="61" t="s">
        <v>710</v>
      </c>
      <c r="W87" s="62" t="s">
        <v>711</v>
      </c>
      <c r="X87" s="58" t="s">
        <v>710</v>
      </c>
      <c r="Y87" s="60" t="s">
        <v>711</v>
      </c>
      <c r="Z87" s="63">
        <v>1341</v>
      </c>
      <c r="AA87" s="64">
        <v>7530</v>
      </c>
      <c r="AB87" s="65">
        <v>294473</v>
      </c>
      <c r="AC87" s="66">
        <v>32730</v>
      </c>
      <c r="AD87" s="67">
        <v>168565</v>
      </c>
      <c r="AE87" s="68">
        <v>-25200</v>
      </c>
      <c r="AF87" s="69">
        <v>125908</v>
      </c>
      <c r="AG87" s="64">
        <v>542762</v>
      </c>
      <c r="AH87" s="70">
        <v>-7.77</v>
      </c>
      <c r="AI87" s="59">
        <v>17.559999999999999</v>
      </c>
      <c r="AJ87" s="71" t="s">
        <v>790</v>
      </c>
      <c r="AK87" s="72" t="s">
        <v>791</v>
      </c>
    </row>
    <row r="88" spans="1:37" ht="13.15" x14ac:dyDescent="0.4">
      <c r="A88" s="53">
        <v>11010010</v>
      </c>
      <c r="B88" s="54">
        <v>1</v>
      </c>
      <c r="C88" s="53">
        <v>8010021</v>
      </c>
      <c r="D88" s="54">
        <v>7010058</v>
      </c>
      <c r="E88" s="55">
        <v>85</v>
      </c>
      <c r="F88" s="41" t="s">
        <v>411</v>
      </c>
      <c r="G88" s="41">
        <v>8460</v>
      </c>
      <c r="H88" s="56" t="s">
        <v>867</v>
      </c>
      <c r="I88" s="57">
        <v>9.1740999999999993</v>
      </c>
      <c r="J88" s="58">
        <v>-5.07</v>
      </c>
      <c r="K88" s="59">
        <v>-7.25</v>
      </c>
      <c r="L88" s="58">
        <v>-7.25</v>
      </c>
      <c r="M88" s="60">
        <v>85</v>
      </c>
      <c r="N88" s="58">
        <v>-0.5</v>
      </c>
      <c r="O88" s="60">
        <v>49</v>
      </c>
      <c r="P88" s="58" t="s">
        <v>710</v>
      </c>
      <c r="Q88" s="60" t="s">
        <v>711</v>
      </c>
      <c r="R88" s="58" t="s">
        <v>710</v>
      </c>
      <c r="S88" s="60" t="s">
        <v>711</v>
      </c>
      <c r="T88" s="58" t="s">
        <v>710</v>
      </c>
      <c r="U88" s="60" t="s">
        <v>711</v>
      </c>
      <c r="V88" s="61" t="s">
        <v>710</v>
      </c>
      <c r="W88" s="62" t="s">
        <v>711</v>
      </c>
      <c r="X88" s="58" t="s">
        <v>710</v>
      </c>
      <c r="Y88" s="60" t="s">
        <v>711</v>
      </c>
      <c r="Z88" s="63"/>
      <c r="AA88" s="64"/>
      <c r="AB88" s="65"/>
      <c r="AC88" s="66"/>
      <c r="AD88" s="67"/>
      <c r="AE88" s="68"/>
      <c r="AF88" s="69"/>
      <c r="AG88" s="64"/>
      <c r="AH88" s="70"/>
      <c r="AI88" s="59"/>
      <c r="AJ88" s="71" t="s">
        <v>724</v>
      </c>
      <c r="AK88" s="73" t="s">
        <v>725</v>
      </c>
    </row>
    <row r="89" spans="1:37" ht="13.15" x14ac:dyDescent="0.4">
      <c r="A89" s="53">
        <v>11010010</v>
      </c>
      <c r="B89" s="54">
        <v>1</v>
      </c>
      <c r="C89" s="53">
        <v>8010021</v>
      </c>
      <c r="D89" s="54">
        <v>7010058</v>
      </c>
      <c r="E89" s="55">
        <v>86</v>
      </c>
      <c r="F89" s="41" t="s">
        <v>358</v>
      </c>
      <c r="G89" s="41">
        <v>7460</v>
      </c>
      <c r="H89" s="56" t="s">
        <v>868</v>
      </c>
      <c r="I89" s="57">
        <v>9.2704000000000004</v>
      </c>
      <c r="J89" s="58">
        <v>-5.08</v>
      </c>
      <c r="K89" s="59">
        <v>-7.34</v>
      </c>
      <c r="L89" s="58">
        <v>-7.34</v>
      </c>
      <c r="M89" s="60">
        <v>86</v>
      </c>
      <c r="N89" s="58">
        <v>-0.11</v>
      </c>
      <c r="O89" s="60">
        <v>34</v>
      </c>
      <c r="P89" s="58" t="s">
        <v>710</v>
      </c>
      <c r="Q89" s="60" t="s">
        <v>711</v>
      </c>
      <c r="R89" s="58" t="s">
        <v>710</v>
      </c>
      <c r="S89" s="60" t="s">
        <v>711</v>
      </c>
      <c r="T89" s="58" t="s">
        <v>710</v>
      </c>
      <c r="U89" s="60" t="s">
        <v>711</v>
      </c>
      <c r="V89" s="61" t="s">
        <v>710</v>
      </c>
      <c r="W89" s="62" t="s">
        <v>711</v>
      </c>
      <c r="X89" s="58" t="s">
        <v>710</v>
      </c>
      <c r="Y89" s="60" t="s">
        <v>711</v>
      </c>
      <c r="Z89" s="63">
        <v>1</v>
      </c>
      <c r="AA89" s="64"/>
      <c r="AB89" s="65">
        <v>1257</v>
      </c>
      <c r="AC89" s="66"/>
      <c r="AD89" s="67"/>
      <c r="AE89" s="68"/>
      <c r="AF89" s="69">
        <v>1257</v>
      </c>
      <c r="AG89" s="64">
        <v>1137</v>
      </c>
      <c r="AH89" s="70">
        <v>-5.08</v>
      </c>
      <c r="AI89" s="59"/>
      <c r="AJ89" s="71" t="s">
        <v>724</v>
      </c>
      <c r="AK89" s="72" t="s">
        <v>725</v>
      </c>
    </row>
    <row r="90" spans="1:37" ht="13.15" x14ac:dyDescent="0.4">
      <c r="A90" s="53">
        <v>11010010</v>
      </c>
      <c r="B90" s="54">
        <v>1</v>
      </c>
      <c r="C90" s="53">
        <v>8040234</v>
      </c>
      <c r="D90" s="54">
        <v>7010234</v>
      </c>
      <c r="E90" s="55">
        <v>87</v>
      </c>
      <c r="F90" s="41" t="s">
        <v>869</v>
      </c>
      <c r="G90" s="41">
        <v>5983</v>
      </c>
      <c r="H90" s="56" t="s">
        <v>870</v>
      </c>
      <c r="I90" s="57">
        <v>0.99829999999999997</v>
      </c>
      <c r="J90" s="58">
        <v>-3.59</v>
      </c>
      <c r="K90" s="59">
        <v>-7.34</v>
      </c>
      <c r="L90" s="58">
        <v>-7.34</v>
      </c>
      <c r="M90" s="60">
        <v>87</v>
      </c>
      <c r="N90" s="58" t="s">
        <v>710</v>
      </c>
      <c r="O90" s="60" t="s">
        <v>711</v>
      </c>
      <c r="P90" s="58" t="s">
        <v>710</v>
      </c>
      <c r="Q90" s="60" t="s">
        <v>711</v>
      </c>
      <c r="R90" s="58" t="s">
        <v>710</v>
      </c>
      <c r="S90" s="60" t="s">
        <v>711</v>
      </c>
      <c r="T90" s="58" t="s">
        <v>710</v>
      </c>
      <c r="U90" s="60" t="s">
        <v>711</v>
      </c>
      <c r="V90" s="61" t="s">
        <v>710</v>
      </c>
      <c r="W90" s="62" t="s">
        <v>711</v>
      </c>
      <c r="X90" s="58" t="s">
        <v>710</v>
      </c>
      <c r="Y90" s="60" t="s">
        <v>711</v>
      </c>
      <c r="Z90" s="63">
        <v>258</v>
      </c>
      <c r="AA90" s="64"/>
      <c r="AB90" s="65"/>
      <c r="AC90" s="66"/>
      <c r="AD90" s="67"/>
      <c r="AE90" s="68"/>
      <c r="AF90" s="69"/>
      <c r="AG90" s="64">
        <v>1073</v>
      </c>
      <c r="AH90" s="70">
        <v>1.07</v>
      </c>
      <c r="AI90" s="59">
        <v>-7.84</v>
      </c>
      <c r="AJ90" s="71" t="s">
        <v>849</v>
      </c>
      <c r="AK90" s="72" t="s">
        <v>849</v>
      </c>
    </row>
    <row r="91" spans="1:37" ht="13.15" x14ac:dyDescent="0.4">
      <c r="A91" s="53">
        <v>11010010</v>
      </c>
      <c r="B91" s="54">
        <v>1</v>
      </c>
      <c r="C91" s="53">
        <v>8040164</v>
      </c>
      <c r="D91" s="54">
        <v>7010161</v>
      </c>
      <c r="E91" s="55">
        <v>88</v>
      </c>
      <c r="F91" s="41" t="s">
        <v>487</v>
      </c>
      <c r="G91" s="41">
        <v>4448</v>
      </c>
      <c r="H91" s="56" t="s">
        <v>871</v>
      </c>
      <c r="I91" s="57">
        <v>7.0140000000000002</v>
      </c>
      <c r="J91" s="58">
        <v>-3.7</v>
      </c>
      <c r="K91" s="59">
        <v>-7.41</v>
      </c>
      <c r="L91" s="58">
        <v>-7.41</v>
      </c>
      <c r="M91" s="60">
        <v>88</v>
      </c>
      <c r="N91" s="58">
        <v>-0.86</v>
      </c>
      <c r="O91" s="60">
        <v>64</v>
      </c>
      <c r="P91" s="58">
        <v>1.17</v>
      </c>
      <c r="Q91" s="60">
        <v>33</v>
      </c>
      <c r="R91" s="58" t="s">
        <v>710</v>
      </c>
      <c r="S91" s="60" t="s">
        <v>711</v>
      </c>
      <c r="T91" s="58" t="s">
        <v>710</v>
      </c>
      <c r="U91" s="60" t="s">
        <v>711</v>
      </c>
      <c r="V91" s="61" t="s">
        <v>710</v>
      </c>
      <c r="W91" s="62" t="s">
        <v>711</v>
      </c>
      <c r="X91" s="58" t="s">
        <v>710</v>
      </c>
      <c r="Y91" s="60" t="s">
        <v>711</v>
      </c>
      <c r="Z91" s="63">
        <v>3951</v>
      </c>
      <c r="AA91" s="64">
        <v>2506</v>
      </c>
      <c r="AB91" s="65">
        <v>44057</v>
      </c>
      <c r="AC91" s="66">
        <v>2732</v>
      </c>
      <c r="AD91" s="67">
        <v>19974</v>
      </c>
      <c r="AE91" s="68">
        <v>-226</v>
      </c>
      <c r="AF91" s="69">
        <v>24083</v>
      </c>
      <c r="AG91" s="64">
        <v>213183</v>
      </c>
      <c r="AH91" s="70">
        <v>-3.81</v>
      </c>
      <c r="AI91" s="59">
        <v>3.5</v>
      </c>
      <c r="AJ91" s="71" t="s">
        <v>835</v>
      </c>
      <c r="AK91" s="72" t="s">
        <v>836</v>
      </c>
    </row>
    <row r="92" spans="1:37" ht="13.15" x14ac:dyDescent="0.4">
      <c r="A92" s="53">
        <v>11010010</v>
      </c>
      <c r="B92" s="54">
        <v>1</v>
      </c>
      <c r="C92" s="53">
        <v>8010003</v>
      </c>
      <c r="D92" s="54">
        <v>7010055</v>
      </c>
      <c r="E92" s="55">
        <v>89</v>
      </c>
      <c r="F92" s="41" t="s">
        <v>364</v>
      </c>
      <c r="G92" s="41">
        <v>6924</v>
      </c>
      <c r="H92" s="56" t="s">
        <v>872</v>
      </c>
      <c r="I92" s="57">
        <v>92.600700000000003</v>
      </c>
      <c r="J92" s="58">
        <v>-3.51</v>
      </c>
      <c r="K92" s="59">
        <v>-7.42</v>
      </c>
      <c r="L92" s="58">
        <v>-7.42</v>
      </c>
      <c r="M92" s="60">
        <v>89</v>
      </c>
      <c r="N92" s="58" t="s">
        <v>710</v>
      </c>
      <c r="O92" s="60" t="s">
        <v>711</v>
      </c>
      <c r="P92" s="58" t="s">
        <v>710</v>
      </c>
      <c r="Q92" s="60" t="s">
        <v>711</v>
      </c>
      <c r="R92" s="58" t="s">
        <v>710</v>
      </c>
      <c r="S92" s="60" t="s">
        <v>711</v>
      </c>
      <c r="T92" s="58" t="s">
        <v>710</v>
      </c>
      <c r="U92" s="60" t="s">
        <v>711</v>
      </c>
      <c r="V92" s="61" t="s">
        <v>710</v>
      </c>
      <c r="W92" s="62" t="s">
        <v>711</v>
      </c>
      <c r="X92" s="58" t="s">
        <v>710</v>
      </c>
      <c r="Y92" s="60" t="s">
        <v>711</v>
      </c>
      <c r="Z92" s="63">
        <v>1661</v>
      </c>
      <c r="AA92" s="64">
        <v>3907</v>
      </c>
      <c r="AB92" s="65">
        <v>124606</v>
      </c>
      <c r="AC92" s="66">
        <v>4736</v>
      </c>
      <c r="AD92" s="67">
        <v>27046</v>
      </c>
      <c r="AE92" s="68">
        <v>-829</v>
      </c>
      <c r="AF92" s="69">
        <v>97560</v>
      </c>
      <c r="AG92" s="64">
        <v>126679</v>
      </c>
      <c r="AH92" s="70">
        <v>-4.17</v>
      </c>
      <c r="AI92" s="59">
        <v>224.24</v>
      </c>
      <c r="AJ92" s="71" t="s">
        <v>790</v>
      </c>
      <c r="AK92" s="72" t="s">
        <v>791</v>
      </c>
    </row>
    <row r="93" spans="1:37" ht="13.5" thickBot="1" x14ac:dyDescent="0.45">
      <c r="A93" s="53">
        <v>11010010</v>
      </c>
      <c r="B93" s="54">
        <v>1</v>
      </c>
      <c r="C93" s="53">
        <v>8040162</v>
      </c>
      <c r="D93" s="54">
        <v>7010036</v>
      </c>
      <c r="E93" s="74">
        <v>90</v>
      </c>
      <c r="F93" s="75" t="s">
        <v>328</v>
      </c>
      <c r="G93" s="75">
        <v>4981</v>
      </c>
      <c r="H93" s="76" t="s">
        <v>873</v>
      </c>
      <c r="I93" s="77">
        <v>10.0556</v>
      </c>
      <c r="J93" s="78">
        <v>-3.67</v>
      </c>
      <c r="K93" s="79">
        <v>-7.44</v>
      </c>
      <c r="L93" s="78">
        <v>-7.44</v>
      </c>
      <c r="M93" s="80">
        <v>90</v>
      </c>
      <c r="N93" s="78" t="s">
        <v>710</v>
      </c>
      <c r="O93" s="80" t="s">
        <v>711</v>
      </c>
      <c r="P93" s="78" t="s">
        <v>710</v>
      </c>
      <c r="Q93" s="80" t="s">
        <v>711</v>
      </c>
      <c r="R93" s="78" t="s">
        <v>710</v>
      </c>
      <c r="S93" s="80" t="s">
        <v>711</v>
      </c>
      <c r="T93" s="78" t="s">
        <v>710</v>
      </c>
      <c r="U93" s="80" t="s">
        <v>711</v>
      </c>
      <c r="V93" s="81" t="s">
        <v>710</v>
      </c>
      <c r="W93" s="82" t="s">
        <v>711</v>
      </c>
      <c r="X93" s="78" t="s">
        <v>710</v>
      </c>
      <c r="Y93" s="80" t="s">
        <v>711</v>
      </c>
      <c r="Z93" s="83">
        <v>650</v>
      </c>
      <c r="AA93" s="84">
        <v>68</v>
      </c>
      <c r="AB93" s="85">
        <v>2612</v>
      </c>
      <c r="AC93" s="86">
        <v>62</v>
      </c>
      <c r="AD93" s="87">
        <v>1719</v>
      </c>
      <c r="AE93" s="88">
        <v>6</v>
      </c>
      <c r="AF93" s="89">
        <v>893</v>
      </c>
      <c r="AG93" s="84">
        <v>6225</v>
      </c>
      <c r="AH93" s="90">
        <v>-3.58</v>
      </c>
      <c r="AI93" s="79">
        <v>6.68</v>
      </c>
      <c r="AJ93" s="91" t="s">
        <v>832</v>
      </c>
      <c r="AK93" s="73" t="s">
        <v>833</v>
      </c>
    </row>
    <row r="94" spans="1:37" ht="13.15" x14ac:dyDescent="0.4">
      <c r="A94" s="53">
        <v>11010010</v>
      </c>
      <c r="B94" s="54">
        <v>1</v>
      </c>
      <c r="C94" s="53">
        <v>8030134</v>
      </c>
      <c r="D94" s="54">
        <v>7010029</v>
      </c>
      <c r="E94" s="92">
        <v>91</v>
      </c>
      <c r="F94" s="93" t="s">
        <v>345</v>
      </c>
      <c r="G94" s="93">
        <v>1714</v>
      </c>
      <c r="H94" s="94" t="s">
        <v>874</v>
      </c>
      <c r="I94" s="95">
        <v>8.4841999999999995</v>
      </c>
      <c r="J94" s="96">
        <v>-4.5</v>
      </c>
      <c r="K94" s="97">
        <v>-7.52</v>
      </c>
      <c r="L94" s="96">
        <v>-7.52</v>
      </c>
      <c r="M94" s="98">
        <v>91</v>
      </c>
      <c r="N94" s="96">
        <v>-0.39</v>
      </c>
      <c r="O94" s="98">
        <v>43</v>
      </c>
      <c r="P94" s="96">
        <v>3.19</v>
      </c>
      <c r="Q94" s="98">
        <v>4</v>
      </c>
      <c r="R94" s="96">
        <v>3.26</v>
      </c>
      <c r="S94" s="98">
        <v>20</v>
      </c>
      <c r="T94" s="96">
        <v>1.88</v>
      </c>
      <c r="U94" s="98">
        <v>25</v>
      </c>
      <c r="V94" s="99" t="s">
        <v>710</v>
      </c>
      <c r="W94" s="100" t="s">
        <v>711</v>
      </c>
      <c r="X94" s="96" t="s">
        <v>710</v>
      </c>
      <c r="Y94" s="98" t="s">
        <v>711</v>
      </c>
      <c r="Z94" s="101">
        <v>373</v>
      </c>
      <c r="AA94" s="102">
        <v>288</v>
      </c>
      <c r="AB94" s="103">
        <v>3468</v>
      </c>
      <c r="AC94" s="104">
        <v>146</v>
      </c>
      <c r="AD94" s="105">
        <v>1495</v>
      </c>
      <c r="AE94" s="106">
        <v>142</v>
      </c>
      <c r="AF94" s="107">
        <v>1973</v>
      </c>
      <c r="AG94" s="102">
        <v>16823</v>
      </c>
      <c r="AH94" s="108">
        <v>-3.71</v>
      </c>
      <c r="AI94" s="97">
        <v>3.93</v>
      </c>
      <c r="AJ94" s="109" t="s">
        <v>750</v>
      </c>
      <c r="AK94" s="72" t="s">
        <v>751</v>
      </c>
    </row>
    <row r="95" spans="1:37" ht="13.15" x14ac:dyDescent="0.4">
      <c r="A95" s="53">
        <v>11010010</v>
      </c>
      <c r="B95" s="54">
        <v>1</v>
      </c>
      <c r="C95" s="53">
        <v>8010022</v>
      </c>
      <c r="D95" s="54">
        <v>7010182</v>
      </c>
      <c r="E95" s="55">
        <v>92</v>
      </c>
      <c r="F95" s="41" t="s">
        <v>424</v>
      </c>
      <c r="G95" s="41">
        <v>7908</v>
      </c>
      <c r="H95" s="56" t="s">
        <v>875</v>
      </c>
      <c r="I95" s="57">
        <v>9.8084000000000007</v>
      </c>
      <c r="J95" s="58">
        <v>-3.33</v>
      </c>
      <c r="K95" s="59">
        <v>-7.57</v>
      </c>
      <c r="L95" s="58">
        <v>-7.57</v>
      </c>
      <c r="M95" s="60">
        <v>92</v>
      </c>
      <c r="N95" s="58">
        <v>-0.64</v>
      </c>
      <c r="O95" s="60">
        <v>54</v>
      </c>
      <c r="P95" s="58" t="s">
        <v>710</v>
      </c>
      <c r="Q95" s="60" t="s">
        <v>711</v>
      </c>
      <c r="R95" s="58" t="s">
        <v>710</v>
      </c>
      <c r="S95" s="60" t="s">
        <v>711</v>
      </c>
      <c r="T95" s="58" t="s">
        <v>710</v>
      </c>
      <c r="U95" s="60" t="s">
        <v>711</v>
      </c>
      <c r="V95" s="61" t="s">
        <v>710</v>
      </c>
      <c r="W95" s="62" t="s">
        <v>711</v>
      </c>
      <c r="X95" s="58" t="s">
        <v>710</v>
      </c>
      <c r="Y95" s="60" t="s">
        <v>711</v>
      </c>
      <c r="Z95" s="63">
        <v>32</v>
      </c>
      <c r="AA95" s="64"/>
      <c r="AB95" s="65">
        <v>250</v>
      </c>
      <c r="AC95" s="66">
        <v>431</v>
      </c>
      <c r="AD95" s="67">
        <v>812</v>
      </c>
      <c r="AE95" s="68">
        <v>-431</v>
      </c>
      <c r="AF95" s="69">
        <v>-562</v>
      </c>
      <c r="AG95" s="64">
        <v>2001</v>
      </c>
      <c r="AH95" s="70">
        <v>-20.23</v>
      </c>
      <c r="AI95" s="59">
        <v>-27.45</v>
      </c>
      <c r="AJ95" s="71" t="s">
        <v>764</v>
      </c>
      <c r="AK95" s="72" t="s">
        <v>779</v>
      </c>
    </row>
    <row r="96" spans="1:37" ht="13.15" x14ac:dyDescent="0.4">
      <c r="A96" s="53">
        <v>11010010</v>
      </c>
      <c r="B96" s="54">
        <v>1</v>
      </c>
      <c r="C96" s="53">
        <v>8010021</v>
      </c>
      <c r="D96" s="54">
        <v>7010058</v>
      </c>
      <c r="E96" s="55">
        <v>93</v>
      </c>
      <c r="F96" s="41" t="s">
        <v>427</v>
      </c>
      <c r="G96" s="41">
        <v>5460</v>
      </c>
      <c r="H96" s="56" t="s">
        <v>876</v>
      </c>
      <c r="I96" s="57">
        <v>9.34</v>
      </c>
      <c r="J96" s="58">
        <v>-5.0999999999999996</v>
      </c>
      <c r="K96" s="59">
        <v>-7.57</v>
      </c>
      <c r="L96" s="58">
        <v>-7.57</v>
      </c>
      <c r="M96" s="60">
        <v>93</v>
      </c>
      <c r="N96" s="58" t="s">
        <v>710</v>
      </c>
      <c r="O96" s="60" t="s">
        <v>711</v>
      </c>
      <c r="P96" s="58" t="s">
        <v>710</v>
      </c>
      <c r="Q96" s="60" t="s">
        <v>711</v>
      </c>
      <c r="R96" s="58" t="s">
        <v>710</v>
      </c>
      <c r="S96" s="60" t="s">
        <v>711</v>
      </c>
      <c r="T96" s="58" t="s">
        <v>710</v>
      </c>
      <c r="U96" s="60" t="s">
        <v>711</v>
      </c>
      <c r="V96" s="61" t="s">
        <v>710</v>
      </c>
      <c r="W96" s="62" t="s">
        <v>711</v>
      </c>
      <c r="X96" s="58" t="s">
        <v>710</v>
      </c>
      <c r="Y96" s="60" t="s">
        <v>711</v>
      </c>
      <c r="Z96" s="63"/>
      <c r="AA96" s="64"/>
      <c r="AB96" s="65">
        <v>555</v>
      </c>
      <c r="AC96" s="66">
        <v>503</v>
      </c>
      <c r="AD96" s="67">
        <v>503</v>
      </c>
      <c r="AE96" s="68">
        <v>-503</v>
      </c>
      <c r="AF96" s="69">
        <v>52</v>
      </c>
      <c r="AG96" s="64"/>
      <c r="AH96" s="70">
        <v>-100</v>
      </c>
      <c r="AI96" s="59"/>
      <c r="AJ96" s="71" t="s">
        <v>724</v>
      </c>
      <c r="AK96" s="72" t="s">
        <v>725</v>
      </c>
    </row>
    <row r="97" spans="1:37" ht="13.15" x14ac:dyDescent="0.4">
      <c r="A97" s="53">
        <v>11010010</v>
      </c>
      <c r="B97" s="54">
        <v>1</v>
      </c>
      <c r="C97" s="53">
        <v>8010021</v>
      </c>
      <c r="D97" s="54">
        <v>7010058</v>
      </c>
      <c r="E97" s="55">
        <v>94</v>
      </c>
      <c r="F97" s="41" t="s">
        <v>383</v>
      </c>
      <c r="G97" s="41">
        <v>6460</v>
      </c>
      <c r="H97" s="56" t="s">
        <v>877</v>
      </c>
      <c r="I97" s="57">
        <v>9.1834000000000007</v>
      </c>
      <c r="J97" s="58">
        <v>-5.0999999999999996</v>
      </c>
      <c r="K97" s="59">
        <v>-7.57</v>
      </c>
      <c r="L97" s="58">
        <v>-7.57</v>
      </c>
      <c r="M97" s="60">
        <v>94</v>
      </c>
      <c r="N97" s="58">
        <v>-0.36</v>
      </c>
      <c r="O97" s="60">
        <v>42</v>
      </c>
      <c r="P97" s="58" t="s">
        <v>710</v>
      </c>
      <c r="Q97" s="60" t="s">
        <v>711</v>
      </c>
      <c r="R97" s="58" t="s">
        <v>710</v>
      </c>
      <c r="S97" s="60" t="s">
        <v>711</v>
      </c>
      <c r="T97" s="58" t="s">
        <v>710</v>
      </c>
      <c r="U97" s="60" t="s">
        <v>711</v>
      </c>
      <c r="V97" s="61" t="s">
        <v>710</v>
      </c>
      <c r="W97" s="62" t="s">
        <v>711</v>
      </c>
      <c r="X97" s="58" t="s">
        <v>710</v>
      </c>
      <c r="Y97" s="60" t="s">
        <v>711</v>
      </c>
      <c r="Z97" s="63">
        <v>201</v>
      </c>
      <c r="AA97" s="64">
        <v>1413</v>
      </c>
      <c r="AB97" s="65">
        <v>13293</v>
      </c>
      <c r="AC97" s="66">
        <v>723</v>
      </c>
      <c r="AD97" s="67">
        <v>8188</v>
      </c>
      <c r="AE97" s="68">
        <v>690</v>
      </c>
      <c r="AF97" s="69">
        <v>5105</v>
      </c>
      <c r="AG97" s="64">
        <v>34537</v>
      </c>
      <c r="AH97" s="70">
        <v>-3.6</v>
      </c>
      <c r="AI97" s="59">
        <v>7.09</v>
      </c>
      <c r="AJ97" s="71" t="s">
        <v>724</v>
      </c>
      <c r="AK97" s="72" t="s">
        <v>725</v>
      </c>
    </row>
    <row r="98" spans="1:37" ht="13.15" x14ac:dyDescent="0.4">
      <c r="A98" s="53">
        <v>11010010</v>
      </c>
      <c r="B98" s="54">
        <v>1</v>
      </c>
      <c r="C98" s="53">
        <v>8010237</v>
      </c>
      <c r="D98" s="54">
        <v>7010237</v>
      </c>
      <c r="E98" s="55">
        <v>95</v>
      </c>
      <c r="F98" s="41" t="s">
        <v>570</v>
      </c>
      <c r="G98" s="41">
        <v>4093</v>
      </c>
      <c r="H98" s="56" t="s">
        <v>878</v>
      </c>
      <c r="I98" s="57">
        <v>11.703200000000001</v>
      </c>
      <c r="J98" s="58">
        <v>-1.19</v>
      </c>
      <c r="K98" s="59">
        <v>-7.58</v>
      </c>
      <c r="L98" s="58">
        <v>-7.58</v>
      </c>
      <c r="M98" s="60">
        <v>95</v>
      </c>
      <c r="N98" s="58">
        <v>-1.96</v>
      </c>
      <c r="O98" s="60">
        <v>89</v>
      </c>
      <c r="P98" s="58">
        <v>0.22</v>
      </c>
      <c r="Q98" s="60">
        <v>49</v>
      </c>
      <c r="R98" s="58" t="s">
        <v>710</v>
      </c>
      <c r="S98" s="60" t="s">
        <v>711</v>
      </c>
      <c r="T98" s="58" t="s">
        <v>710</v>
      </c>
      <c r="U98" s="60" t="s">
        <v>711</v>
      </c>
      <c r="V98" s="61" t="s">
        <v>710</v>
      </c>
      <c r="W98" s="62" t="s">
        <v>711</v>
      </c>
      <c r="X98" s="58" t="s">
        <v>710</v>
      </c>
      <c r="Y98" s="60" t="s">
        <v>711</v>
      </c>
      <c r="Z98" s="63">
        <v>810</v>
      </c>
      <c r="AA98" s="64">
        <v>56</v>
      </c>
      <c r="AB98" s="65">
        <v>9675</v>
      </c>
      <c r="AC98" s="66">
        <v>1122</v>
      </c>
      <c r="AD98" s="67">
        <v>7998</v>
      </c>
      <c r="AE98" s="68">
        <v>-1066</v>
      </c>
      <c r="AF98" s="69">
        <v>1677</v>
      </c>
      <c r="AG98" s="64">
        <v>25087</v>
      </c>
      <c r="AH98" s="70">
        <v>-5.2</v>
      </c>
      <c r="AI98" s="59">
        <v>-2.0499999999999998</v>
      </c>
      <c r="AJ98" s="71" t="s">
        <v>853</v>
      </c>
      <c r="AK98" s="73" t="s">
        <v>854</v>
      </c>
    </row>
    <row r="99" spans="1:37" ht="13.15" x14ac:dyDescent="0.4">
      <c r="A99" s="53">
        <v>11010010</v>
      </c>
      <c r="B99" s="54">
        <v>1</v>
      </c>
      <c r="C99" s="53">
        <v>8040258</v>
      </c>
      <c r="D99" s="54">
        <v>7010258</v>
      </c>
      <c r="E99" s="55">
        <v>96</v>
      </c>
      <c r="F99" s="41" t="s">
        <v>420</v>
      </c>
      <c r="G99" s="41">
        <v>4863</v>
      </c>
      <c r="H99" s="56" t="s">
        <v>879</v>
      </c>
      <c r="I99" s="57">
        <v>94.981499999999997</v>
      </c>
      <c r="J99" s="58">
        <v>-4.3</v>
      </c>
      <c r="K99" s="59">
        <v>-7.65</v>
      </c>
      <c r="L99" s="58">
        <v>-7.65</v>
      </c>
      <c r="M99" s="60">
        <v>96</v>
      </c>
      <c r="N99" s="58">
        <v>0.31</v>
      </c>
      <c r="O99" s="60">
        <v>24</v>
      </c>
      <c r="P99" s="58" t="s">
        <v>710</v>
      </c>
      <c r="Q99" s="60" t="s">
        <v>711</v>
      </c>
      <c r="R99" s="58" t="s">
        <v>710</v>
      </c>
      <c r="S99" s="60" t="s">
        <v>711</v>
      </c>
      <c r="T99" s="58" t="s">
        <v>710</v>
      </c>
      <c r="U99" s="60" t="s">
        <v>711</v>
      </c>
      <c r="V99" s="61" t="s">
        <v>710</v>
      </c>
      <c r="W99" s="62" t="s">
        <v>711</v>
      </c>
      <c r="X99" s="58" t="s">
        <v>710</v>
      </c>
      <c r="Y99" s="60" t="s">
        <v>711</v>
      </c>
      <c r="Z99" s="63">
        <v>775</v>
      </c>
      <c r="AA99" s="64">
        <v>3117</v>
      </c>
      <c r="AB99" s="65">
        <v>128956</v>
      </c>
      <c r="AC99" s="66">
        <v>9574</v>
      </c>
      <c r="AD99" s="67">
        <v>27068</v>
      </c>
      <c r="AE99" s="68">
        <v>-6457</v>
      </c>
      <c r="AF99" s="69">
        <v>101888</v>
      </c>
      <c r="AG99" s="64">
        <v>177459</v>
      </c>
      <c r="AH99" s="70">
        <v>-7.57</v>
      </c>
      <c r="AI99" s="59">
        <v>95.38</v>
      </c>
      <c r="AJ99" s="71" t="s">
        <v>781</v>
      </c>
      <c r="AK99" s="72" t="s">
        <v>781</v>
      </c>
    </row>
    <row r="100" spans="1:37" ht="13.15" x14ac:dyDescent="0.4">
      <c r="A100" s="53">
        <v>11010010</v>
      </c>
      <c r="B100" s="54">
        <v>1</v>
      </c>
      <c r="C100" s="53">
        <v>8020092</v>
      </c>
      <c r="D100" s="54">
        <v>7010154</v>
      </c>
      <c r="E100" s="55">
        <v>97</v>
      </c>
      <c r="F100" s="41" t="s">
        <v>304</v>
      </c>
      <c r="G100" s="41">
        <v>5058</v>
      </c>
      <c r="H100" s="56" t="s">
        <v>880</v>
      </c>
      <c r="I100" s="57">
        <v>6.0198</v>
      </c>
      <c r="J100" s="58">
        <v>-4.66</v>
      </c>
      <c r="K100" s="59">
        <v>-7.68</v>
      </c>
      <c r="L100" s="58">
        <v>-7.68</v>
      </c>
      <c r="M100" s="60">
        <v>97</v>
      </c>
      <c r="N100" s="58" t="s">
        <v>710</v>
      </c>
      <c r="O100" s="60" t="s">
        <v>711</v>
      </c>
      <c r="P100" s="58" t="s">
        <v>710</v>
      </c>
      <c r="Q100" s="60" t="s">
        <v>711</v>
      </c>
      <c r="R100" s="58" t="s">
        <v>710</v>
      </c>
      <c r="S100" s="60" t="s">
        <v>711</v>
      </c>
      <c r="T100" s="58" t="s">
        <v>710</v>
      </c>
      <c r="U100" s="60" t="s">
        <v>711</v>
      </c>
      <c r="V100" s="61" t="s">
        <v>710</v>
      </c>
      <c r="W100" s="62" t="s">
        <v>711</v>
      </c>
      <c r="X100" s="58" t="s">
        <v>710</v>
      </c>
      <c r="Y100" s="60" t="s">
        <v>711</v>
      </c>
      <c r="Z100" s="63">
        <v>1737</v>
      </c>
      <c r="AA100" s="64">
        <v>2305</v>
      </c>
      <c r="AB100" s="65">
        <v>71306</v>
      </c>
      <c r="AC100" s="66">
        <v>1392</v>
      </c>
      <c r="AD100" s="67">
        <v>7808</v>
      </c>
      <c r="AE100" s="68">
        <v>913</v>
      </c>
      <c r="AF100" s="69">
        <v>63498</v>
      </c>
      <c r="AG100" s="64">
        <v>72839</v>
      </c>
      <c r="AH100" s="70">
        <v>-3.49</v>
      </c>
      <c r="AI100" s="59">
        <v>360.71</v>
      </c>
      <c r="AJ100" s="71" t="s">
        <v>881</v>
      </c>
      <c r="AK100" s="72" t="s">
        <v>882</v>
      </c>
    </row>
    <row r="101" spans="1:37" ht="13.15" x14ac:dyDescent="0.4">
      <c r="A101" s="53">
        <v>11010010</v>
      </c>
      <c r="B101" s="54">
        <v>1</v>
      </c>
      <c r="C101" s="53">
        <v>8040164</v>
      </c>
      <c r="D101" s="54">
        <v>7010161</v>
      </c>
      <c r="E101" s="55">
        <v>98</v>
      </c>
      <c r="F101" s="41" t="s">
        <v>493</v>
      </c>
      <c r="G101" s="41">
        <v>4874</v>
      </c>
      <c r="H101" s="56" t="s">
        <v>883</v>
      </c>
      <c r="I101" s="57">
        <v>6.1924000000000001</v>
      </c>
      <c r="J101" s="58">
        <v>-3.36</v>
      </c>
      <c r="K101" s="59">
        <v>-7.7</v>
      </c>
      <c r="L101" s="58">
        <v>-7.7</v>
      </c>
      <c r="M101" s="60">
        <v>98</v>
      </c>
      <c r="N101" s="58" t="s">
        <v>710</v>
      </c>
      <c r="O101" s="60" t="s">
        <v>711</v>
      </c>
      <c r="P101" s="58" t="s">
        <v>710</v>
      </c>
      <c r="Q101" s="60" t="s">
        <v>711</v>
      </c>
      <c r="R101" s="58" t="s">
        <v>710</v>
      </c>
      <c r="S101" s="60" t="s">
        <v>711</v>
      </c>
      <c r="T101" s="58" t="s">
        <v>710</v>
      </c>
      <c r="U101" s="60" t="s">
        <v>711</v>
      </c>
      <c r="V101" s="61" t="s">
        <v>710</v>
      </c>
      <c r="W101" s="62" t="s">
        <v>711</v>
      </c>
      <c r="X101" s="58" t="s">
        <v>710</v>
      </c>
      <c r="Y101" s="60" t="s">
        <v>711</v>
      </c>
      <c r="Z101" s="63">
        <v>1294</v>
      </c>
      <c r="AA101" s="64">
        <v>492</v>
      </c>
      <c r="AB101" s="65">
        <v>8134</v>
      </c>
      <c r="AC101" s="66">
        <v>201</v>
      </c>
      <c r="AD101" s="67">
        <v>1938</v>
      </c>
      <c r="AE101" s="68">
        <v>291</v>
      </c>
      <c r="AF101" s="69">
        <v>6196</v>
      </c>
      <c r="AG101" s="64">
        <v>13172</v>
      </c>
      <c r="AH101" s="70">
        <v>-1.1499999999999999</v>
      </c>
      <c r="AI101" s="59">
        <v>64.38</v>
      </c>
      <c r="AJ101" s="71" t="s">
        <v>835</v>
      </c>
      <c r="AK101" s="72" t="s">
        <v>836</v>
      </c>
    </row>
    <row r="102" spans="1:37" ht="13.15" x14ac:dyDescent="0.4">
      <c r="A102" s="53">
        <v>11010010</v>
      </c>
      <c r="B102" s="54">
        <v>1</v>
      </c>
      <c r="C102" s="53">
        <v>8010024</v>
      </c>
      <c r="D102" s="54">
        <v>7010061</v>
      </c>
      <c r="E102" s="55">
        <v>99</v>
      </c>
      <c r="F102" s="41" t="s">
        <v>456</v>
      </c>
      <c r="G102" s="41">
        <v>556</v>
      </c>
      <c r="H102" s="56" t="s">
        <v>884</v>
      </c>
      <c r="I102" s="57">
        <v>16.011500000000002</v>
      </c>
      <c r="J102" s="58">
        <v>-3.93</v>
      </c>
      <c r="K102" s="59">
        <v>-7.75</v>
      </c>
      <c r="L102" s="58">
        <v>-7.75</v>
      </c>
      <c r="M102" s="60">
        <v>99</v>
      </c>
      <c r="N102" s="58">
        <v>-0.82</v>
      </c>
      <c r="O102" s="60">
        <v>60</v>
      </c>
      <c r="P102" s="58">
        <v>1.49</v>
      </c>
      <c r="Q102" s="60">
        <v>23</v>
      </c>
      <c r="R102" s="58">
        <v>4.41</v>
      </c>
      <c r="S102" s="60">
        <v>9</v>
      </c>
      <c r="T102" s="58">
        <v>2.69</v>
      </c>
      <c r="U102" s="60">
        <v>13</v>
      </c>
      <c r="V102" s="61">
        <v>1.79</v>
      </c>
      <c r="W102" s="62">
        <v>10</v>
      </c>
      <c r="X102" s="58" t="s">
        <v>710</v>
      </c>
      <c r="Y102" s="60" t="s">
        <v>711</v>
      </c>
      <c r="Z102" s="63">
        <v>874</v>
      </c>
      <c r="AA102" s="64">
        <v>1137</v>
      </c>
      <c r="AB102" s="65">
        <v>15568</v>
      </c>
      <c r="AC102" s="66">
        <v>4393</v>
      </c>
      <c r="AD102" s="67">
        <v>40382</v>
      </c>
      <c r="AE102" s="68">
        <v>-3256</v>
      </c>
      <c r="AF102" s="69">
        <v>-24814</v>
      </c>
      <c r="AG102" s="64">
        <v>77168</v>
      </c>
      <c r="AH102" s="70">
        <v>-7.77</v>
      </c>
      <c r="AI102" s="59">
        <v>-30.82</v>
      </c>
      <c r="AJ102" s="71" t="s">
        <v>796</v>
      </c>
      <c r="AK102" s="72" t="s">
        <v>797</v>
      </c>
    </row>
    <row r="103" spans="1:37" ht="13.5" thickBot="1" x14ac:dyDescent="0.45">
      <c r="A103" s="53">
        <v>11010010</v>
      </c>
      <c r="B103" s="54">
        <v>1</v>
      </c>
      <c r="C103" s="53">
        <v>8040298</v>
      </c>
      <c r="D103" s="54">
        <v>7010210</v>
      </c>
      <c r="E103" s="74">
        <v>100</v>
      </c>
      <c r="F103" s="75" t="s">
        <v>593</v>
      </c>
      <c r="G103" s="75">
        <v>6280</v>
      </c>
      <c r="H103" s="76" t="s">
        <v>885</v>
      </c>
      <c r="I103" s="77">
        <v>9.1676000000000002</v>
      </c>
      <c r="J103" s="78">
        <v>-3.95</v>
      </c>
      <c r="K103" s="79">
        <v>-7.81</v>
      </c>
      <c r="L103" s="78">
        <v>-7.81</v>
      </c>
      <c r="M103" s="80">
        <v>100</v>
      </c>
      <c r="N103" s="78" t="s">
        <v>710</v>
      </c>
      <c r="O103" s="80" t="s">
        <v>711</v>
      </c>
      <c r="P103" s="78" t="s">
        <v>710</v>
      </c>
      <c r="Q103" s="80" t="s">
        <v>711</v>
      </c>
      <c r="R103" s="78" t="s">
        <v>710</v>
      </c>
      <c r="S103" s="80" t="s">
        <v>711</v>
      </c>
      <c r="T103" s="78" t="s">
        <v>710</v>
      </c>
      <c r="U103" s="80" t="s">
        <v>711</v>
      </c>
      <c r="V103" s="81" t="s">
        <v>710</v>
      </c>
      <c r="W103" s="82" t="s">
        <v>711</v>
      </c>
      <c r="X103" s="78" t="s">
        <v>710</v>
      </c>
      <c r="Y103" s="80" t="s">
        <v>711</v>
      </c>
      <c r="Z103" s="83">
        <v>18</v>
      </c>
      <c r="AA103" s="84"/>
      <c r="AB103" s="85">
        <v>944</v>
      </c>
      <c r="AC103" s="86">
        <v>4</v>
      </c>
      <c r="AD103" s="87">
        <v>204</v>
      </c>
      <c r="AE103" s="88">
        <v>-4</v>
      </c>
      <c r="AF103" s="89">
        <v>740</v>
      </c>
      <c r="AG103" s="84">
        <v>2654</v>
      </c>
      <c r="AH103" s="90">
        <v>-4.0999999999999996</v>
      </c>
      <c r="AI103" s="79">
        <v>24.28</v>
      </c>
      <c r="AJ103" s="91" t="s">
        <v>799</v>
      </c>
      <c r="AK103" s="73" t="s">
        <v>800</v>
      </c>
    </row>
    <row r="104" spans="1:37" ht="13.15" x14ac:dyDescent="0.4">
      <c r="A104" s="53">
        <v>11010010</v>
      </c>
      <c r="B104" s="54">
        <v>1</v>
      </c>
      <c r="C104" s="53">
        <v>8050269</v>
      </c>
      <c r="D104" s="54">
        <v>7010121</v>
      </c>
      <c r="E104" s="92">
        <v>101</v>
      </c>
      <c r="F104" s="93" t="s">
        <v>499</v>
      </c>
      <c r="G104" s="93">
        <v>4898</v>
      </c>
      <c r="H104" s="94" t="s">
        <v>886</v>
      </c>
      <c r="I104" s="95">
        <v>6.1721000000000004</v>
      </c>
      <c r="J104" s="96">
        <v>-5.49</v>
      </c>
      <c r="K104" s="97">
        <v>-7.88</v>
      </c>
      <c r="L104" s="96">
        <v>-7.88</v>
      </c>
      <c r="M104" s="98">
        <v>101</v>
      </c>
      <c r="N104" s="96">
        <v>-0.33</v>
      </c>
      <c r="O104" s="98">
        <v>40</v>
      </c>
      <c r="P104" s="96" t="s">
        <v>710</v>
      </c>
      <c r="Q104" s="98" t="s">
        <v>711</v>
      </c>
      <c r="R104" s="96" t="s">
        <v>710</v>
      </c>
      <c r="S104" s="98" t="s">
        <v>711</v>
      </c>
      <c r="T104" s="96" t="s">
        <v>710</v>
      </c>
      <c r="U104" s="98" t="s">
        <v>711</v>
      </c>
      <c r="V104" s="99" t="s">
        <v>710</v>
      </c>
      <c r="W104" s="100" t="s">
        <v>711</v>
      </c>
      <c r="X104" s="96" t="s">
        <v>710</v>
      </c>
      <c r="Y104" s="98" t="s">
        <v>711</v>
      </c>
      <c r="Z104" s="101">
        <v>833</v>
      </c>
      <c r="AA104" s="102">
        <v>608</v>
      </c>
      <c r="AB104" s="103">
        <v>6220</v>
      </c>
      <c r="AC104" s="104">
        <v>152</v>
      </c>
      <c r="AD104" s="105">
        <v>2051</v>
      </c>
      <c r="AE104" s="106">
        <v>456</v>
      </c>
      <c r="AF104" s="107">
        <v>4169</v>
      </c>
      <c r="AG104" s="102">
        <v>32929</v>
      </c>
      <c r="AH104" s="108">
        <v>-3.81</v>
      </c>
      <c r="AI104" s="97">
        <v>14.5</v>
      </c>
      <c r="AJ104" s="109" t="s">
        <v>807</v>
      </c>
      <c r="AK104" s="72" t="s">
        <v>808</v>
      </c>
    </row>
    <row r="105" spans="1:37" ht="13.15" x14ac:dyDescent="0.4">
      <c r="A105" s="53">
        <v>11010010</v>
      </c>
      <c r="B105" s="54">
        <v>1</v>
      </c>
      <c r="C105" s="53">
        <v>8010021</v>
      </c>
      <c r="D105" s="54">
        <v>7010058</v>
      </c>
      <c r="E105" s="55">
        <v>102</v>
      </c>
      <c r="F105" s="41" t="s">
        <v>449</v>
      </c>
      <c r="G105" s="41">
        <v>9460</v>
      </c>
      <c r="H105" s="56" t="s">
        <v>887</v>
      </c>
      <c r="I105" s="57">
        <v>9.2491000000000003</v>
      </c>
      <c r="J105" s="58">
        <v>-5.13</v>
      </c>
      <c r="K105" s="59">
        <v>-7.94</v>
      </c>
      <c r="L105" s="58">
        <v>-7.94</v>
      </c>
      <c r="M105" s="60">
        <v>102</v>
      </c>
      <c r="N105" s="58" t="s">
        <v>710</v>
      </c>
      <c r="O105" s="60" t="s">
        <v>711</v>
      </c>
      <c r="P105" s="58" t="s">
        <v>710</v>
      </c>
      <c r="Q105" s="60" t="s">
        <v>711</v>
      </c>
      <c r="R105" s="58" t="s">
        <v>710</v>
      </c>
      <c r="S105" s="60" t="s">
        <v>711</v>
      </c>
      <c r="T105" s="58" t="s">
        <v>710</v>
      </c>
      <c r="U105" s="60" t="s">
        <v>711</v>
      </c>
      <c r="V105" s="61" t="s">
        <v>710</v>
      </c>
      <c r="W105" s="62" t="s">
        <v>711</v>
      </c>
      <c r="X105" s="58" t="s">
        <v>710</v>
      </c>
      <c r="Y105" s="60" t="s">
        <v>711</v>
      </c>
      <c r="Z105" s="63">
        <v>27</v>
      </c>
      <c r="AA105" s="64">
        <v>145</v>
      </c>
      <c r="AB105" s="65">
        <v>668</v>
      </c>
      <c r="AC105" s="66">
        <v>24</v>
      </c>
      <c r="AD105" s="67">
        <v>303</v>
      </c>
      <c r="AE105" s="68">
        <v>121</v>
      </c>
      <c r="AF105" s="69">
        <v>365</v>
      </c>
      <c r="AG105" s="64">
        <v>1073</v>
      </c>
      <c r="AH105" s="70">
        <v>6.78</v>
      </c>
      <c r="AI105" s="59">
        <v>36.6</v>
      </c>
      <c r="AJ105" s="71" t="s">
        <v>724</v>
      </c>
      <c r="AK105" s="72" t="s">
        <v>725</v>
      </c>
    </row>
    <row r="106" spans="1:37" ht="13.15" x14ac:dyDescent="0.4">
      <c r="A106" s="53">
        <v>11010010</v>
      </c>
      <c r="B106" s="54">
        <v>1</v>
      </c>
      <c r="C106" s="53">
        <v>8010020</v>
      </c>
      <c r="D106" s="54">
        <v>7010004</v>
      </c>
      <c r="E106" s="55">
        <v>103</v>
      </c>
      <c r="F106" s="41" t="s">
        <v>472</v>
      </c>
      <c r="G106" s="41">
        <v>2408</v>
      </c>
      <c r="H106" s="56" t="s">
        <v>888</v>
      </c>
      <c r="I106" s="57">
        <v>122.8925</v>
      </c>
      <c r="J106" s="58">
        <v>-3.44</v>
      </c>
      <c r="K106" s="59">
        <v>-7.97</v>
      </c>
      <c r="L106" s="58">
        <v>-7.97</v>
      </c>
      <c r="M106" s="60">
        <v>103</v>
      </c>
      <c r="N106" s="58">
        <v>-0.86</v>
      </c>
      <c r="O106" s="60">
        <v>62</v>
      </c>
      <c r="P106" s="58">
        <v>1.63</v>
      </c>
      <c r="Q106" s="60">
        <v>21</v>
      </c>
      <c r="R106" s="58">
        <v>3.82</v>
      </c>
      <c r="S106" s="60">
        <v>14</v>
      </c>
      <c r="T106" s="58">
        <v>1.85</v>
      </c>
      <c r="U106" s="60">
        <v>26</v>
      </c>
      <c r="V106" s="61" t="s">
        <v>710</v>
      </c>
      <c r="W106" s="62" t="s">
        <v>711</v>
      </c>
      <c r="X106" s="58" t="s">
        <v>710</v>
      </c>
      <c r="Y106" s="60" t="s">
        <v>711</v>
      </c>
      <c r="Z106" s="63">
        <v>6562</v>
      </c>
      <c r="AA106" s="64">
        <v>3079</v>
      </c>
      <c r="AB106" s="65">
        <v>73074</v>
      </c>
      <c r="AC106" s="66">
        <v>4579</v>
      </c>
      <c r="AD106" s="67">
        <v>55298</v>
      </c>
      <c r="AE106" s="68">
        <v>-1500</v>
      </c>
      <c r="AF106" s="69">
        <v>17776</v>
      </c>
      <c r="AG106" s="64">
        <v>151992</v>
      </c>
      <c r="AH106" s="70">
        <v>-4.38</v>
      </c>
      <c r="AI106" s="59">
        <v>3.13</v>
      </c>
      <c r="AJ106" s="71" t="s">
        <v>857</v>
      </c>
      <c r="AK106" s="72" t="s">
        <v>858</v>
      </c>
    </row>
    <row r="107" spans="1:37" ht="13.15" x14ac:dyDescent="0.4">
      <c r="A107" s="53">
        <v>11010010</v>
      </c>
      <c r="B107" s="54">
        <v>1</v>
      </c>
      <c r="C107" s="53">
        <v>8030134</v>
      </c>
      <c r="D107" s="54">
        <v>7010029</v>
      </c>
      <c r="E107" s="55">
        <v>104</v>
      </c>
      <c r="F107" s="41" t="s">
        <v>601</v>
      </c>
      <c r="G107" s="41">
        <v>1475</v>
      </c>
      <c r="H107" s="56" t="s">
        <v>889</v>
      </c>
      <c r="I107" s="57">
        <v>9.2775999999999996</v>
      </c>
      <c r="J107" s="58">
        <v>-4.0599999999999996</v>
      </c>
      <c r="K107" s="59">
        <v>-7.98</v>
      </c>
      <c r="L107" s="58">
        <v>-7.98</v>
      </c>
      <c r="M107" s="60">
        <v>104</v>
      </c>
      <c r="N107" s="58">
        <v>-1.81</v>
      </c>
      <c r="O107" s="60">
        <v>87</v>
      </c>
      <c r="P107" s="58">
        <v>0.37</v>
      </c>
      <c r="Q107" s="60">
        <v>45</v>
      </c>
      <c r="R107" s="58">
        <v>1.61</v>
      </c>
      <c r="S107" s="60">
        <v>37</v>
      </c>
      <c r="T107" s="58">
        <v>2.12</v>
      </c>
      <c r="U107" s="60">
        <v>21</v>
      </c>
      <c r="V107" s="61">
        <v>2.0699999999999998</v>
      </c>
      <c r="W107" s="62">
        <v>8</v>
      </c>
      <c r="X107" s="58" t="s">
        <v>710</v>
      </c>
      <c r="Y107" s="60" t="s">
        <v>711</v>
      </c>
      <c r="Z107" s="63">
        <v>91</v>
      </c>
      <c r="AA107" s="64"/>
      <c r="AB107" s="65">
        <v>158</v>
      </c>
      <c r="AC107" s="66">
        <v>64</v>
      </c>
      <c r="AD107" s="67">
        <v>1450</v>
      </c>
      <c r="AE107" s="68">
        <v>-64</v>
      </c>
      <c r="AF107" s="69">
        <v>-1292</v>
      </c>
      <c r="AG107" s="64">
        <v>11737</v>
      </c>
      <c r="AH107" s="70">
        <v>-4.58</v>
      </c>
      <c r="AI107" s="59">
        <v>-16.649999999999999</v>
      </c>
      <c r="AJ107" s="71" t="s">
        <v>750</v>
      </c>
      <c r="AK107" s="72" t="s">
        <v>751</v>
      </c>
    </row>
    <row r="108" spans="1:37" ht="13.15" x14ac:dyDescent="0.4">
      <c r="A108" s="53">
        <v>11010010</v>
      </c>
      <c r="B108" s="54">
        <v>1</v>
      </c>
      <c r="C108" s="53">
        <v>8010003</v>
      </c>
      <c r="D108" s="54">
        <v>7010055</v>
      </c>
      <c r="E108" s="55">
        <v>105</v>
      </c>
      <c r="F108" s="41" t="s">
        <v>312</v>
      </c>
      <c r="G108" s="41">
        <v>5044</v>
      </c>
      <c r="H108" s="56" t="s">
        <v>890</v>
      </c>
      <c r="I108" s="57">
        <v>94.735200000000006</v>
      </c>
      <c r="J108" s="58">
        <v>-4.91</v>
      </c>
      <c r="K108" s="59">
        <v>-8</v>
      </c>
      <c r="L108" s="58">
        <v>-8</v>
      </c>
      <c r="M108" s="60">
        <v>105</v>
      </c>
      <c r="N108" s="58" t="s">
        <v>710</v>
      </c>
      <c r="O108" s="60" t="s">
        <v>711</v>
      </c>
      <c r="P108" s="58" t="s">
        <v>710</v>
      </c>
      <c r="Q108" s="60" t="s">
        <v>711</v>
      </c>
      <c r="R108" s="58" t="s">
        <v>710</v>
      </c>
      <c r="S108" s="60" t="s">
        <v>711</v>
      </c>
      <c r="T108" s="58" t="s">
        <v>710</v>
      </c>
      <c r="U108" s="60" t="s">
        <v>711</v>
      </c>
      <c r="V108" s="61" t="s">
        <v>710</v>
      </c>
      <c r="W108" s="62" t="s">
        <v>711</v>
      </c>
      <c r="X108" s="58" t="s">
        <v>710</v>
      </c>
      <c r="Y108" s="60" t="s">
        <v>711</v>
      </c>
      <c r="Z108" s="63">
        <v>167</v>
      </c>
      <c r="AA108" s="64">
        <v>2485</v>
      </c>
      <c r="AB108" s="65">
        <v>111460</v>
      </c>
      <c r="AC108" s="66">
        <v>6978</v>
      </c>
      <c r="AD108" s="67">
        <v>49327</v>
      </c>
      <c r="AE108" s="68">
        <v>-4493</v>
      </c>
      <c r="AF108" s="69">
        <v>62133</v>
      </c>
      <c r="AG108" s="64">
        <v>142368</v>
      </c>
      <c r="AH108" s="70">
        <v>-7.84</v>
      </c>
      <c r="AI108" s="59">
        <v>54.04</v>
      </c>
      <c r="AJ108" s="71" t="s">
        <v>790</v>
      </c>
      <c r="AK108" s="73" t="s">
        <v>791</v>
      </c>
    </row>
    <row r="109" spans="1:37" ht="13.15" x14ac:dyDescent="0.4">
      <c r="A109" s="53">
        <v>11010010</v>
      </c>
      <c r="B109" s="54">
        <v>1</v>
      </c>
      <c r="C109" s="53">
        <v>8010081</v>
      </c>
      <c r="D109" s="54">
        <v>7010085</v>
      </c>
      <c r="E109" s="55">
        <v>106</v>
      </c>
      <c r="F109" s="41" t="s">
        <v>439</v>
      </c>
      <c r="G109" s="41">
        <v>2251</v>
      </c>
      <c r="H109" s="56" t="s">
        <v>891</v>
      </c>
      <c r="I109" s="57">
        <v>108.977</v>
      </c>
      <c r="J109" s="58">
        <v>-3.86</v>
      </c>
      <c r="K109" s="59">
        <v>-8.01</v>
      </c>
      <c r="L109" s="58">
        <v>-8.01</v>
      </c>
      <c r="M109" s="60">
        <v>106</v>
      </c>
      <c r="N109" s="58">
        <v>-0.86</v>
      </c>
      <c r="O109" s="60">
        <v>63</v>
      </c>
      <c r="P109" s="58">
        <v>0.79</v>
      </c>
      <c r="Q109" s="60">
        <v>37</v>
      </c>
      <c r="R109" s="58">
        <v>1.84</v>
      </c>
      <c r="S109" s="60">
        <v>35</v>
      </c>
      <c r="T109" s="58">
        <v>1.74</v>
      </c>
      <c r="U109" s="60">
        <v>28</v>
      </c>
      <c r="V109" s="61" t="s">
        <v>710</v>
      </c>
      <c r="W109" s="62" t="s">
        <v>711</v>
      </c>
      <c r="X109" s="58" t="s">
        <v>710</v>
      </c>
      <c r="Y109" s="60" t="s">
        <v>711</v>
      </c>
      <c r="Z109" s="63">
        <v>52323</v>
      </c>
      <c r="AA109" s="64">
        <v>20346</v>
      </c>
      <c r="AB109" s="65">
        <v>590420</v>
      </c>
      <c r="AC109" s="66">
        <v>35683</v>
      </c>
      <c r="AD109" s="67">
        <v>306807</v>
      </c>
      <c r="AE109" s="68">
        <v>-15337</v>
      </c>
      <c r="AF109" s="69">
        <v>283613</v>
      </c>
      <c r="AG109" s="64">
        <v>1384763</v>
      </c>
      <c r="AH109" s="70">
        <v>-4.92</v>
      </c>
      <c r="AI109" s="59">
        <v>19.649999999999999</v>
      </c>
      <c r="AJ109" s="71" t="s">
        <v>892</v>
      </c>
      <c r="AK109" s="72" t="s">
        <v>893</v>
      </c>
    </row>
    <row r="110" spans="1:37" ht="13.15" x14ac:dyDescent="0.4">
      <c r="A110" s="53">
        <v>11010010</v>
      </c>
      <c r="B110" s="54">
        <v>1</v>
      </c>
      <c r="C110" s="53">
        <v>8010237</v>
      </c>
      <c r="D110" s="54">
        <v>7010237</v>
      </c>
      <c r="E110" s="55">
        <v>107</v>
      </c>
      <c r="F110" s="41" t="s">
        <v>309</v>
      </c>
      <c r="G110" s="41">
        <v>8622</v>
      </c>
      <c r="H110" s="56" t="s">
        <v>894</v>
      </c>
      <c r="I110" s="57">
        <v>10.863</v>
      </c>
      <c r="J110" s="58">
        <v>-4.0999999999999996</v>
      </c>
      <c r="K110" s="59">
        <v>-8.01</v>
      </c>
      <c r="L110" s="58">
        <v>-8.01</v>
      </c>
      <c r="M110" s="60">
        <v>107</v>
      </c>
      <c r="N110" s="58">
        <v>0.38</v>
      </c>
      <c r="O110" s="60">
        <v>22</v>
      </c>
      <c r="P110" s="58">
        <v>1.37</v>
      </c>
      <c r="Q110" s="60">
        <v>25</v>
      </c>
      <c r="R110" s="58" t="s">
        <v>710</v>
      </c>
      <c r="S110" s="60" t="s">
        <v>711</v>
      </c>
      <c r="T110" s="58" t="s">
        <v>710</v>
      </c>
      <c r="U110" s="60" t="s">
        <v>711</v>
      </c>
      <c r="V110" s="61" t="s">
        <v>710</v>
      </c>
      <c r="W110" s="62" t="s">
        <v>711</v>
      </c>
      <c r="X110" s="58" t="s">
        <v>710</v>
      </c>
      <c r="Y110" s="60" t="s">
        <v>711</v>
      </c>
      <c r="Z110" s="63">
        <v>84</v>
      </c>
      <c r="AA110" s="64">
        <v>3</v>
      </c>
      <c r="AB110" s="65">
        <v>11939</v>
      </c>
      <c r="AC110" s="66">
        <v>190</v>
      </c>
      <c r="AD110" s="67">
        <v>5261</v>
      </c>
      <c r="AE110" s="68">
        <v>-187</v>
      </c>
      <c r="AF110" s="69">
        <v>6678</v>
      </c>
      <c r="AG110" s="64">
        <v>20442</v>
      </c>
      <c r="AH110" s="70">
        <v>-4.95</v>
      </c>
      <c r="AI110" s="59">
        <v>30.23</v>
      </c>
      <c r="AJ110" s="71" t="s">
        <v>853</v>
      </c>
      <c r="AK110" s="72" t="s">
        <v>854</v>
      </c>
    </row>
    <row r="111" spans="1:37" ht="13.15" x14ac:dyDescent="0.4">
      <c r="A111" s="53">
        <v>11010010</v>
      </c>
      <c r="B111" s="54">
        <v>1</v>
      </c>
      <c r="C111" s="53">
        <v>8050252</v>
      </c>
      <c r="D111" s="54">
        <v>7010225</v>
      </c>
      <c r="E111" s="55">
        <v>108</v>
      </c>
      <c r="F111" s="41" t="s">
        <v>538</v>
      </c>
      <c r="G111" s="41">
        <v>5150</v>
      </c>
      <c r="H111" s="56" t="s">
        <v>895</v>
      </c>
      <c r="I111" s="57">
        <v>9.1221999999999994</v>
      </c>
      <c r="J111" s="58">
        <v>-3.1</v>
      </c>
      <c r="K111" s="59">
        <v>-8.1300000000000008</v>
      </c>
      <c r="L111" s="58">
        <v>-8.1300000000000008</v>
      </c>
      <c r="M111" s="60">
        <v>108</v>
      </c>
      <c r="N111" s="58" t="s">
        <v>710</v>
      </c>
      <c r="O111" s="60" t="s">
        <v>711</v>
      </c>
      <c r="P111" s="58" t="s">
        <v>710</v>
      </c>
      <c r="Q111" s="60" t="s">
        <v>711</v>
      </c>
      <c r="R111" s="58" t="s">
        <v>710</v>
      </c>
      <c r="S111" s="60" t="s">
        <v>711</v>
      </c>
      <c r="T111" s="58" t="s">
        <v>710</v>
      </c>
      <c r="U111" s="60" t="s">
        <v>711</v>
      </c>
      <c r="V111" s="61" t="s">
        <v>710</v>
      </c>
      <c r="W111" s="62" t="s">
        <v>711</v>
      </c>
      <c r="X111" s="58" t="s">
        <v>710</v>
      </c>
      <c r="Y111" s="60" t="s">
        <v>711</v>
      </c>
      <c r="Z111" s="63">
        <v>107</v>
      </c>
      <c r="AA111" s="64"/>
      <c r="AB111" s="65"/>
      <c r="AC111" s="66"/>
      <c r="AD111" s="67">
        <v>82</v>
      </c>
      <c r="AE111" s="68"/>
      <c r="AF111" s="69">
        <v>-82</v>
      </c>
      <c r="AG111" s="64">
        <v>3024</v>
      </c>
      <c r="AH111" s="70">
        <v>-3.1</v>
      </c>
      <c r="AI111" s="59">
        <v>-10.34</v>
      </c>
      <c r="AJ111" s="71" t="s">
        <v>896</v>
      </c>
      <c r="AK111" s="72" t="s">
        <v>897</v>
      </c>
    </row>
    <row r="112" spans="1:37" ht="13.15" x14ac:dyDescent="0.4">
      <c r="A112" s="53">
        <v>11010010</v>
      </c>
      <c r="B112" s="54">
        <v>1</v>
      </c>
      <c r="C112" s="53">
        <v>8020074</v>
      </c>
      <c r="D112" s="54">
        <v>7010095</v>
      </c>
      <c r="E112" s="55">
        <v>109</v>
      </c>
      <c r="F112" s="41" t="s">
        <v>577</v>
      </c>
      <c r="G112" s="41">
        <v>170</v>
      </c>
      <c r="H112" s="56" t="s">
        <v>898</v>
      </c>
      <c r="I112" s="57">
        <v>19.971800000000002</v>
      </c>
      <c r="J112" s="58">
        <v>-3.23</v>
      </c>
      <c r="K112" s="59">
        <v>-8.14</v>
      </c>
      <c r="L112" s="58">
        <v>-8.14</v>
      </c>
      <c r="M112" s="60">
        <v>109</v>
      </c>
      <c r="N112" s="58">
        <v>-1.75</v>
      </c>
      <c r="O112" s="60">
        <v>85</v>
      </c>
      <c r="P112" s="58">
        <v>-0.08</v>
      </c>
      <c r="Q112" s="60">
        <v>53</v>
      </c>
      <c r="R112" s="58">
        <v>2.59</v>
      </c>
      <c r="S112" s="60">
        <v>30</v>
      </c>
      <c r="T112" s="58">
        <v>2.2799999999999998</v>
      </c>
      <c r="U112" s="60">
        <v>19</v>
      </c>
      <c r="V112" s="61">
        <v>1.52</v>
      </c>
      <c r="W112" s="62">
        <v>13</v>
      </c>
      <c r="X112" s="58">
        <v>2.74</v>
      </c>
      <c r="Y112" s="60">
        <v>6</v>
      </c>
      <c r="Z112" s="63">
        <v>18514</v>
      </c>
      <c r="AA112" s="64">
        <v>5066</v>
      </c>
      <c r="AB112" s="65">
        <v>94474</v>
      </c>
      <c r="AC112" s="66">
        <v>5040</v>
      </c>
      <c r="AD112" s="67">
        <v>260597</v>
      </c>
      <c r="AE112" s="68">
        <v>26</v>
      </c>
      <c r="AF112" s="69">
        <v>-166123</v>
      </c>
      <c r="AG112" s="64">
        <v>219839</v>
      </c>
      <c r="AH112" s="70">
        <v>-3.22</v>
      </c>
      <c r="AI112" s="59">
        <v>-45.39</v>
      </c>
      <c r="AJ112" s="71" t="s">
        <v>742</v>
      </c>
      <c r="AK112" s="72" t="s">
        <v>761</v>
      </c>
    </row>
    <row r="113" spans="1:37" ht="13.5" thickBot="1" x14ac:dyDescent="0.45">
      <c r="A113" s="53">
        <v>11010010</v>
      </c>
      <c r="B113" s="54">
        <v>1</v>
      </c>
      <c r="C113" s="53">
        <v>8010237</v>
      </c>
      <c r="D113" s="54">
        <v>7010237</v>
      </c>
      <c r="E113" s="74">
        <v>110</v>
      </c>
      <c r="F113" s="75" t="s">
        <v>639</v>
      </c>
      <c r="G113" s="75">
        <v>7992</v>
      </c>
      <c r="H113" s="76" t="s">
        <v>899</v>
      </c>
      <c r="I113" s="77">
        <v>8.9922000000000004</v>
      </c>
      <c r="J113" s="78">
        <v>-4.28</v>
      </c>
      <c r="K113" s="79">
        <v>-8.19</v>
      </c>
      <c r="L113" s="78">
        <v>-8.19</v>
      </c>
      <c r="M113" s="80">
        <v>110</v>
      </c>
      <c r="N113" s="78">
        <v>-4.54</v>
      </c>
      <c r="O113" s="80">
        <v>103</v>
      </c>
      <c r="P113" s="78" t="s">
        <v>710</v>
      </c>
      <c r="Q113" s="80" t="s">
        <v>711</v>
      </c>
      <c r="R113" s="78" t="s">
        <v>710</v>
      </c>
      <c r="S113" s="80" t="s">
        <v>711</v>
      </c>
      <c r="T113" s="78" t="s">
        <v>710</v>
      </c>
      <c r="U113" s="80" t="s">
        <v>711</v>
      </c>
      <c r="V113" s="81" t="s">
        <v>710</v>
      </c>
      <c r="W113" s="82" t="s">
        <v>711</v>
      </c>
      <c r="X113" s="78" t="s">
        <v>710</v>
      </c>
      <c r="Y113" s="80" t="s">
        <v>711</v>
      </c>
      <c r="Z113" s="83">
        <v>25</v>
      </c>
      <c r="AA113" s="84"/>
      <c r="AB113" s="85"/>
      <c r="AC113" s="86"/>
      <c r="AD113" s="87">
        <v>69</v>
      </c>
      <c r="AE113" s="88"/>
      <c r="AF113" s="89">
        <v>-69</v>
      </c>
      <c r="AG113" s="84">
        <v>1390</v>
      </c>
      <c r="AH113" s="90">
        <v>-4.28</v>
      </c>
      <c r="AI113" s="79">
        <v>-12.2</v>
      </c>
      <c r="AJ113" s="91" t="s">
        <v>853</v>
      </c>
      <c r="AK113" s="73" t="s">
        <v>854</v>
      </c>
    </row>
    <row r="114" spans="1:37" ht="13.15" x14ac:dyDescent="0.4">
      <c r="A114" s="53">
        <v>11010010</v>
      </c>
      <c r="B114" s="54">
        <v>1</v>
      </c>
      <c r="C114" s="53">
        <v>8010021</v>
      </c>
      <c r="D114" s="54">
        <v>7010058</v>
      </c>
      <c r="E114" s="92">
        <v>111</v>
      </c>
      <c r="F114" s="93" t="s">
        <v>475</v>
      </c>
      <c r="G114" s="93">
        <v>2460</v>
      </c>
      <c r="H114" s="94" t="s">
        <v>900</v>
      </c>
      <c r="I114" s="95">
        <v>8.9092000000000002</v>
      </c>
      <c r="J114" s="96">
        <v>-5.16</v>
      </c>
      <c r="K114" s="97">
        <v>-8.2200000000000006</v>
      </c>
      <c r="L114" s="96">
        <v>-8.2200000000000006</v>
      </c>
      <c r="M114" s="98">
        <v>111</v>
      </c>
      <c r="N114" s="96">
        <v>-1.1200000000000001</v>
      </c>
      <c r="O114" s="98">
        <v>72</v>
      </c>
      <c r="P114" s="96" t="s">
        <v>710</v>
      </c>
      <c r="Q114" s="98" t="s">
        <v>711</v>
      </c>
      <c r="R114" s="96" t="s">
        <v>710</v>
      </c>
      <c r="S114" s="98" t="s">
        <v>711</v>
      </c>
      <c r="T114" s="96" t="s">
        <v>710</v>
      </c>
      <c r="U114" s="98" t="s">
        <v>711</v>
      </c>
      <c r="V114" s="99" t="s">
        <v>710</v>
      </c>
      <c r="W114" s="100" t="s">
        <v>711</v>
      </c>
      <c r="X114" s="96" t="s">
        <v>710</v>
      </c>
      <c r="Y114" s="98" t="s">
        <v>711</v>
      </c>
      <c r="Z114" s="101">
        <v>3052</v>
      </c>
      <c r="AA114" s="102">
        <v>1117</v>
      </c>
      <c r="AB114" s="103">
        <v>10049</v>
      </c>
      <c r="AC114" s="104">
        <v>1282</v>
      </c>
      <c r="AD114" s="105">
        <v>13472</v>
      </c>
      <c r="AE114" s="106">
        <v>-165</v>
      </c>
      <c r="AF114" s="107">
        <v>-3423</v>
      </c>
      <c r="AG114" s="102">
        <v>58221</v>
      </c>
      <c r="AH114" s="108">
        <v>-5.48</v>
      </c>
      <c r="AI114" s="97">
        <v>-12.93</v>
      </c>
      <c r="AJ114" s="109" t="s">
        <v>724</v>
      </c>
      <c r="AK114" s="72" t="s">
        <v>725</v>
      </c>
    </row>
    <row r="115" spans="1:37" ht="13.15" x14ac:dyDescent="0.4">
      <c r="A115" s="53">
        <v>11010010</v>
      </c>
      <c r="B115" s="54">
        <v>1</v>
      </c>
      <c r="C115" s="53">
        <v>8040161</v>
      </c>
      <c r="D115" s="54">
        <v>7010037</v>
      </c>
      <c r="E115" s="55">
        <v>112</v>
      </c>
      <c r="F115" s="41" t="s">
        <v>500</v>
      </c>
      <c r="G115" s="41">
        <v>5072</v>
      </c>
      <c r="H115" s="56" t="s">
        <v>901</v>
      </c>
      <c r="I115" s="57">
        <v>8.9855</v>
      </c>
      <c r="J115" s="58">
        <v>-2.64</v>
      </c>
      <c r="K115" s="59">
        <v>-8.5500000000000007</v>
      </c>
      <c r="L115" s="58">
        <v>-8.5500000000000007</v>
      </c>
      <c r="M115" s="60">
        <v>112</v>
      </c>
      <c r="N115" s="58" t="s">
        <v>710</v>
      </c>
      <c r="O115" s="60" t="s">
        <v>711</v>
      </c>
      <c r="P115" s="58" t="s">
        <v>710</v>
      </c>
      <c r="Q115" s="60" t="s">
        <v>711</v>
      </c>
      <c r="R115" s="58" t="s">
        <v>710</v>
      </c>
      <c r="S115" s="60" t="s">
        <v>711</v>
      </c>
      <c r="T115" s="58" t="s">
        <v>710</v>
      </c>
      <c r="U115" s="60" t="s">
        <v>711</v>
      </c>
      <c r="V115" s="61" t="s">
        <v>710</v>
      </c>
      <c r="W115" s="62" t="s">
        <v>711</v>
      </c>
      <c r="X115" s="58" t="s">
        <v>710</v>
      </c>
      <c r="Y115" s="60" t="s">
        <v>711</v>
      </c>
      <c r="Z115" s="63">
        <v>96</v>
      </c>
      <c r="AA115" s="64">
        <v>50</v>
      </c>
      <c r="AB115" s="65">
        <v>3099</v>
      </c>
      <c r="AC115" s="66"/>
      <c r="AD115" s="67">
        <v>2749</v>
      </c>
      <c r="AE115" s="68">
        <v>50</v>
      </c>
      <c r="AF115" s="69">
        <v>350</v>
      </c>
      <c r="AG115" s="64">
        <v>3030</v>
      </c>
      <c r="AH115" s="70">
        <v>-0.99</v>
      </c>
      <c r="AI115" s="59">
        <v>2.93</v>
      </c>
      <c r="AJ115" s="71" t="s">
        <v>902</v>
      </c>
      <c r="AK115" s="72" t="s">
        <v>903</v>
      </c>
    </row>
    <row r="116" spans="1:37" ht="13.15" x14ac:dyDescent="0.4">
      <c r="A116" s="53">
        <v>11010010</v>
      </c>
      <c r="B116" s="54">
        <v>1</v>
      </c>
      <c r="C116" s="53">
        <v>8010237</v>
      </c>
      <c r="D116" s="54">
        <v>7010237</v>
      </c>
      <c r="E116" s="55">
        <v>113</v>
      </c>
      <c r="F116" s="41" t="s">
        <v>379</v>
      </c>
      <c r="G116" s="41">
        <v>7912</v>
      </c>
      <c r="H116" s="56" t="s">
        <v>904</v>
      </c>
      <c r="I116" s="57">
        <v>9.6457999999999995</v>
      </c>
      <c r="J116" s="58">
        <v>-3.91</v>
      </c>
      <c r="K116" s="59">
        <v>-8.64</v>
      </c>
      <c r="L116" s="58">
        <v>-8.64</v>
      </c>
      <c r="M116" s="60">
        <v>113</v>
      </c>
      <c r="N116" s="58">
        <v>-0.7</v>
      </c>
      <c r="O116" s="60">
        <v>56</v>
      </c>
      <c r="P116" s="58" t="s">
        <v>710</v>
      </c>
      <c r="Q116" s="60" t="s">
        <v>711</v>
      </c>
      <c r="R116" s="58" t="s">
        <v>710</v>
      </c>
      <c r="S116" s="60" t="s">
        <v>711</v>
      </c>
      <c r="T116" s="58" t="s">
        <v>710</v>
      </c>
      <c r="U116" s="60" t="s">
        <v>711</v>
      </c>
      <c r="V116" s="61" t="s">
        <v>710</v>
      </c>
      <c r="W116" s="62" t="s">
        <v>711</v>
      </c>
      <c r="X116" s="58" t="s">
        <v>710</v>
      </c>
      <c r="Y116" s="60" t="s">
        <v>711</v>
      </c>
      <c r="Z116" s="63">
        <v>38</v>
      </c>
      <c r="AA116" s="64"/>
      <c r="AB116" s="65">
        <v>217</v>
      </c>
      <c r="AC116" s="66">
        <v>28</v>
      </c>
      <c r="AD116" s="67">
        <v>292</v>
      </c>
      <c r="AE116" s="68">
        <v>-28</v>
      </c>
      <c r="AF116" s="69">
        <v>-75</v>
      </c>
      <c r="AG116" s="64">
        <v>4794</v>
      </c>
      <c r="AH116" s="70">
        <v>-4.46</v>
      </c>
      <c r="AI116" s="59">
        <v>-10.01</v>
      </c>
      <c r="AJ116" s="71" t="s">
        <v>853</v>
      </c>
      <c r="AK116" s="72" t="s">
        <v>854</v>
      </c>
    </row>
    <row r="117" spans="1:37" ht="13.15" x14ac:dyDescent="0.4">
      <c r="A117" s="53">
        <v>11010010</v>
      </c>
      <c r="B117" s="54">
        <v>1</v>
      </c>
      <c r="C117" s="53">
        <v>8010003</v>
      </c>
      <c r="D117" s="54">
        <v>7010055</v>
      </c>
      <c r="E117" s="55">
        <v>114</v>
      </c>
      <c r="F117" s="41" t="s">
        <v>317</v>
      </c>
      <c r="G117" s="41">
        <v>7044</v>
      </c>
      <c r="H117" s="56" t="s">
        <v>905</v>
      </c>
      <c r="I117" s="57">
        <v>91.849199999999996</v>
      </c>
      <c r="J117" s="58">
        <v>-5.0199999999999996</v>
      </c>
      <c r="K117" s="59">
        <v>-8.74</v>
      </c>
      <c r="L117" s="58">
        <v>-8.74</v>
      </c>
      <c r="M117" s="60">
        <v>114</v>
      </c>
      <c r="N117" s="58" t="s">
        <v>710</v>
      </c>
      <c r="O117" s="60" t="s">
        <v>711</v>
      </c>
      <c r="P117" s="58" t="s">
        <v>710</v>
      </c>
      <c r="Q117" s="60" t="s">
        <v>711</v>
      </c>
      <c r="R117" s="58" t="s">
        <v>710</v>
      </c>
      <c r="S117" s="60" t="s">
        <v>711</v>
      </c>
      <c r="T117" s="58" t="s">
        <v>710</v>
      </c>
      <c r="U117" s="60" t="s">
        <v>711</v>
      </c>
      <c r="V117" s="61" t="s">
        <v>710</v>
      </c>
      <c r="W117" s="62" t="s">
        <v>711</v>
      </c>
      <c r="X117" s="58" t="s">
        <v>710</v>
      </c>
      <c r="Y117" s="60" t="s">
        <v>711</v>
      </c>
      <c r="Z117" s="63">
        <v>344</v>
      </c>
      <c r="AA117" s="64">
        <v>684</v>
      </c>
      <c r="AB117" s="65">
        <v>32177</v>
      </c>
      <c r="AC117" s="66">
        <v>2346</v>
      </c>
      <c r="AD117" s="67">
        <v>10676</v>
      </c>
      <c r="AE117" s="68">
        <v>-1662</v>
      </c>
      <c r="AF117" s="69">
        <v>21501</v>
      </c>
      <c r="AG117" s="64">
        <v>28166</v>
      </c>
      <c r="AH117" s="70">
        <v>-10.37</v>
      </c>
      <c r="AI117" s="59">
        <v>193.66</v>
      </c>
      <c r="AJ117" s="71" t="s">
        <v>790</v>
      </c>
      <c r="AK117" s="72" t="s">
        <v>791</v>
      </c>
    </row>
    <row r="118" spans="1:37" ht="13.15" x14ac:dyDescent="0.4">
      <c r="A118" s="53">
        <v>11010010</v>
      </c>
      <c r="B118" s="54">
        <v>1</v>
      </c>
      <c r="C118" s="53">
        <v>8010013</v>
      </c>
      <c r="D118" s="54">
        <v>7010190</v>
      </c>
      <c r="E118" s="55">
        <v>115</v>
      </c>
      <c r="F118" s="41" t="s">
        <v>386</v>
      </c>
      <c r="G118" s="41">
        <v>3909</v>
      </c>
      <c r="H118" s="56" t="s">
        <v>906</v>
      </c>
      <c r="I118" s="57">
        <v>4.8952999999999998</v>
      </c>
      <c r="J118" s="58">
        <v>-3.7</v>
      </c>
      <c r="K118" s="59">
        <v>-8.77</v>
      </c>
      <c r="L118" s="58">
        <v>-8.77</v>
      </c>
      <c r="M118" s="60">
        <v>115</v>
      </c>
      <c r="N118" s="58">
        <v>-0.8</v>
      </c>
      <c r="O118" s="60">
        <v>59</v>
      </c>
      <c r="P118" s="58">
        <v>0.35</v>
      </c>
      <c r="Q118" s="60">
        <v>46</v>
      </c>
      <c r="R118" s="58">
        <v>2.19</v>
      </c>
      <c r="S118" s="60">
        <v>33</v>
      </c>
      <c r="T118" s="58" t="s">
        <v>710</v>
      </c>
      <c r="U118" s="60" t="s">
        <v>711</v>
      </c>
      <c r="V118" s="61" t="s">
        <v>710</v>
      </c>
      <c r="W118" s="62" t="s">
        <v>711</v>
      </c>
      <c r="X118" s="58" t="s">
        <v>710</v>
      </c>
      <c r="Y118" s="60" t="s">
        <v>711</v>
      </c>
      <c r="Z118" s="63">
        <v>2657</v>
      </c>
      <c r="AA118" s="64">
        <v>1655</v>
      </c>
      <c r="AB118" s="65">
        <v>124113</v>
      </c>
      <c r="AC118" s="66">
        <v>10907</v>
      </c>
      <c r="AD118" s="67">
        <v>54100</v>
      </c>
      <c r="AE118" s="68">
        <v>-9252</v>
      </c>
      <c r="AF118" s="69">
        <v>70013</v>
      </c>
      <c r="AG118" s="64">
        <v>175935</v>
      </c>
      <c r="AH118" s="70">
        <v>-8.4700000000000006</v>
      </c>
      <c r="AI118" s="59">
        <v>42.25</v>
      </c>
      <c r="AJ118" s="71" t="s">
        <v>712</v>
      </c>
      <c r="AK118" s="73" t="s">
        <v>907</v>
      </c>
    </row>
    <row r="119" spans="1:37" ht="13.15" x14ac:dyDescent="0.4">
      <c r="A119" s="53">
        <v>11010010</v>
      </c>
      <c r="B119" s="54">
        <v>1</v>
      </c>
      <c r="C119" s="53">
        <v>8010021</v>
      </c>
      <c r="D119" s="54">
        <v>7010058</v>
      </c>
      <c r="E119" s="55">
        <v>116</v>
      </c>
      <c r="F119" s="41" t="s">
        <v>366</v>
      </c>
      <c r="G119" s="41">
        <v>9461</v>
      </c>
      <c r="H119" s="56" t="s">
        <v>908</v>
      </c>
      <c r="I119" s="57">
        <v>9.1960999999999995</v>
      </c>
      <c r="J119" s="58">
        <v>-6.57</v>
      </c>
      <c r="K119" s="59">
        <v>-8.8699999999999992</v>
      </c>
      <c r="L119" s="58">
        <v>-8.8699999999999992</v>
      </c>
      <c r="M119" s="60">
        <v>116</v>
      </c>
      <c r="N119" s="58">
        <v>-0.48</v>
      </c>
      <c r="O119" s="60">
        <v>48</v>
      </c>
      <c r="P119" s="58" t="s">
        <v>710</v>
      </c>
      <c r="Q119" s="60" t="s">
        <v>711</v>
      </c>
      <c r="R119" s="58" t="s">
        <v>710</v>
      </c>
      <c r="S119" s="60" t="s">
        <v>711</v>
      </c>
      <c r="T119" s="58" t="s">
        <v>710</v>
      </c>
      <c r="U119" s="60" t="s">
        <v>711</v>
      </c>
      <c r="V119" s="61" t="s">
        <v>710</v>
      </c>
      <c r="W119" s="62" t="s">
        <v>711</v>
      </c>
      <c r="X119" s="58" t="s">
        <v>710</v>
      </c>
      <c r="Y119" s="60" t="s">
        <v>711</v>
      </c>
      <c r="Z119" s="63"/>
      <c r="AA119" s="64"/>
      <c r="AB119" s="65"/>
      <c r="AC119" s="66"/>
      <c r="AD119" s="67"/>
      <c r="AE119" s="68"/>
      <c r="AF119" s="69"/>
      <c r="AG119" s="64"/>
      <c r="AH119" s="70"/>
      <c r="AI119" s="59"/>
      <c r="AJ119" s="71" t="s">
        <v>724</v>
      </c>
      <c r="AK119" s="72" t="s">
        <v>725</v>
      </c>
    </row>
    <row r="120" spans="1:37" ht="13.15" x14ac:dyDescent="0.4">
      <c r="A120" s="53">
        <v>11010010</v>
      </c>
      <c r="B120" s="54">
        <v>1</v>
      </c>
      <c r="C120" s="53">
        <v>8010021</v>
      </c>
      <c r="D120" s="54">
        <v>7010058</v>
      </c>
      <c r="E120" s="55">
        <v>117</v>
      </c>
      <c r="F120" s="41" t="s">
        <v>332</v>
      </c>
      <c r="G120" s="41">
        <v>7461</v>
      </c>
      <c r="H120" s="56" t="s">
        <v>909</v>
      </c>
      <c r="I120" s="57">
        <v>9.2178000000000004</v>
      </c>
      <c r="J120" s="58">
        <v>-6.58</v>
      </c>
      <c r="K120" s="59">
        <v>-8.9700000000000006</v>
      </c>
      <c r="L120" s="58">
        <v>-8.9700000000000006</v>
      </c>
      <c r="M120" s="60">
        <v>117</v>
      </c>
      <c r="N120" s="58">
        <v>-0.09</v>
      </c>
      <c r="O120" s="60">
        <v>32</v>
      </c>
      <c r="P120" s="58" t="s">
        <v>710</v>
      </c>
      <c r="Q120" s="60" t="s">
        <v>711</v>
      </c>
      <c r="R120" s="58" t="s">
        <v>710</v>
      </c>
      <c r="S120" s="60" t="s">
        <v>711</v>
      </c>
      <c r="T120" s="58" t="s">
        <v>710</v>
      </c>
      <c r="U120" s="60" t="s">
        <v>711</v>
      </c>
      <c r="V120" s="61" t="s">
        <v>710</v>
      </c>
      <c r="W120" s="62" t="s">
        <v>711</v>
      </c>
      <c r="X120" s="58" t="s">
        <v>710</v>
      </c>
      <c r="Y120" s="60" t="s">
        <v>711</v>
      </c>
      <c r="Z120" s="63"/>
      <c r="AA120" s="64"/>
      <c r="AB120" s="65"/>
      <c r="AC120" s="66"/>
      <c r="AD120" s="67"/>
      <c r="AE120" s="68"/>
      <c r="AF120" s="69"/>
      <c r="AG120" s="64"/>
      <c r="AH120" s="70"/>
      <c r="AI120" s="59"/>
      <c r="AJ120" s="71" t="s">
        <v>724</v>
      </c>
      <c r="AK120" s="72" t="s">
        <v>725</v>
      </c>
    </row>
    <row r="121" spans="1:37" ht="13.15" x14ac:dyDescent="0.4">
      <c r="A121" s="53">
        <v>11010010</v>
      </c>
      <c r="B121" s="54">
        <v>1</v>
      </c>
      <c r="C121" s="53">
        <v>8040170</v>
      </c>
      <c r="D121" s="54">
        <v>7010193</v>
      </c>
      <c r="E121" s="55">
        <v>118</v>
      </c>
      <c r="F121" s="41" t="s">
        <v>465</v>
      </c>
      <c r="G121" s="41">
        <v>553</v>
      </c>
      <c r="H121" s="56" t="s">
        <v>910</v>
      </c>
      <c r="I121" s="57">
        <v>12.6997</v>
      </c>
      <c r="J121" s="58">
        <v>-5.54</v>
      </c>
      <c r="K121" s="59">
        <v>-9.02</v>
      </c>
      <c r="L121" s="58">
        <v>-9.02</v>
      </c>
      <c r="M121" s="60">
        <v>118</v>
      </c>
      <c r="N121" s="58">
        <v>-1.42</v>
      </c>
      <c r="O121" s="60">
        <v>79</v>
      </c>
      <c r="P121" s="58">
        <v>0.77</v>
      </c>
      <c r="Q121" s="60">
        <v>39</v>
      </c>
      <c r="R121" s="58">
        <v>3.96</v>
      </c>
      <c r="S121" s="60">
        <v>11</v>
      </c>
      <c r="T121" s="58">
        <v>1.72</v>
      </c>
      <c r="U121" s="60">
        <v>29</v>
      </c>
      <c r="V121" s="61">
        <v>0.32</v>
      </c>
      <c r="W121" s="62">
        <v>24</v>
      </c>
      <c r="X121" s="58" t="s">
        <v>710</v>
      </c>
      <c r="Y121" s="60" t="s">
        <v>711</v>
      </c>
      <c r="Z121" s="63">
        <v>1764</v>
      </c>
      <c r="AA121" s="64">
        <v>201</v>
      </c>
      <c r="AB121" s="65">
        <v>7647</v>
      </c>
      <c r="AC121" s="66">
        <v>909</v>
      </c>
      <c r="AD121" s="67">
        <v>6065</v>
      </c>
      <c r="AE121" s="68">
        <v>-708</v>
      </c>
      <c r="AF121" s="69">
        <v>1582</v>
      </c>
      <c r="AG121" s="64">
        <v>24584</v>
      </c>
      <c r="AH121" s="70">
        <v>-8.08</v>
      </c>
      <c r="AI121" s="59">
        <v>-3.65</v>
      </c>
      <c r="AJ121" s="71" t="s">
        <v>776</v>
      </c>
      <c r="AK121" s="72" t="s">
        <v>777</v>
      </c>
    </row>
    <row r="122" spans="1:37" ht="13.15" x14ac:dyDescent="0.4">
      <c r="A122" s="53">
        <v>11010010</v>
      </c>
      <c r="B122" s="54">
        <v>1</v>
      </c>
      <c r="C122" s="53">
        <v>8010022</v>
      </c>
      <c r="D122" s="54">
        <v>7010182</v>
      </c>
      <c r="E122" s="55">
        <v>119</v>
      </c>
      <c r="F122" s="41" t="s">
        <v>339</v>
      </c>
      <c r="G122" s="41">
        <v>7845</v>
      </c>
      <c r="H122" s="56" t="s">
        <v>911</v>
      </c>
      <c r="I122" s="57">
        <v>9.3625000000000007</v>
      </c>
      <c r="J122" s="58">
        <v>-4.28</v>
      </c>
      <c r="K122" s="59">
        <v>-9.0399999999999991</v>
      </c>
      <c r="L122" s="58">
        <v>-9.0399999999999991</v>
      </c>
      <c r="M122" s="60">
        <v>119</v>
      </c>
      <c r="N122" s="58">
        <v>-0.2</v>
      </c>
      <c r="O122" s="60">
        <v>36</v>
      </c>
      <c r="P122" s="58" t="s">
        <v>710</v>
      </c>
      <c r="Q122" s="60" t="s">
        <v>711</v>
      </c>
      <c r="R122" s="58" t="s">
        <v>710</v>
      </c>
      <c r="S122" s="60" t="s">
        <v>711</v>
      </c>
      <c r="T122" s="58" t="s">
        <v>710</v>
      </c>
      <c r="U122" s="60" t="s">
        <v>711</v>
      </c>
      <c r="V122" s="61" t="s">
        <v>710</v>
      </c>
      <c r="W122" s="62" t="s">
        <v>711</v>
      </c>
      <c r="X122" s="58" t="s">
        <v>710</v>
      </c>
      <c r="Y122" s="60" t="s">
        <v>711</v>
      </c>
      <c r="Z122" s="63">
        <v>51</v>
      </c>
      <c r="AA122" s="64"/>
      <c r="AB122" s="65">
        <v>1951</v>
      </c>
      <c r="AC122" s="66">
        <v>77</v>
      </c>
      <c r="AD122" s="67">
        <v>842</v>
      </c>
      <c r="AE122" s="68">
        <v>-77</v>
      </c>
      <c r="AF122" s="69">
        <v>1109</v>
      </c>
      <c r="AG122" s="64">
        <v>3897</v>
      </c>
      <c r="AH122" s="70">
        <v>-6.1</v>
      </c>
      <c r="AI122" s="59">
        <v>22.61</v>
      </c>
      <c r="AJ122" s="71" t="s">
        <v>764</v>
      </c>
      <c r="AK122" s="72" t="s">
        <v>779</v>
      </c>
    </row>
    <row r="123" spans="1:37" ht="13.5" thickBot="1" x14ac:dyDescent="0.45">
      <c r="A123" s="53">
        <v>11010010</v>
      </c>
      <c r="B123" s="54">
        <v>1</v>
      </c>
      <c r="C123" s="53">
        <v>8010237</v>
      </c>
      <c r="D123" s="54">
        <v>7010237</v>
      </c>
      <c r="E123" s="144">
        <v>120</v>
      </c>
      <c r="F123" s="110" t="s">
        <v>518</v>
      </c>
      <c r="G123" s="110">
        <v>8608</v>
      </c>
      <c r="H123" s="111" t="s">
        <v>912</v>
      </c>
      <c r="I123" s="112">
        <v>10.9786</v>
      </c>
      <c r="J123" s="113">
        <v>-5.62</v>
      </c>
      <c r="K123" s="114">
        <v>-9.11</v>
      </c>
      <c r="L123" s="113">
        <v>-9.11</v>
      </c>
      <c r="M123" s="115">
        <v>120</v>
      </c>
      <c r="N123" s="113">
        <v>-1.73</v>
      </c>
      <c r="O123" s="115">
        <v>84</v>
      </c>
      <c r="P123" s="113">
        <v>0.74</v>
      </c>
      <c r="Q123" s="115">
        <v>41</v>
      </c>
      <c r="R123" s="113" t="s">
        <v>710</v>
      </c>
      <c r="S123" s="115" t="s">
        <v>711</v>
      </c>
      <c r="T123" s="113" t="s">
        <v>710</v>
      </c>
      <c r="U123" s="115" t="s">
        <v>711</v>
      </c>
      <c r="V123" s="116" t="s">
        <v>710</v>
      </c>
      <c r="W123" s="117" t="s">
        <v>711</v>
      </c>
      <c r="X123" s="113" t="s">
        <v>710</v>
      </c>
      <c r="Y123" s="115" t="s">
        <v>711</v>
      </c>
      <c r="Z123" s="118">
        <v>299</v>
      </c>
      <c r="AA123" s="119">
        <v>40</v>
      </c>
      <c r="AB123" s="120">
        <v>6479</v>
      </c>
      <c r="AC123" s="121">
        <v>169</v>
      </c>
      <c r="AD123" s="122">
        <v>32222</v>
      </c>
      <c r="AE123" s="123">
        <v>-129</v>
      </c>
      <c r="AF123" s="124">
        <v>-25743</v>
      </c>
      <c r="AG123" s="119">
        <v>15746</v>
      </c>
      <c r="AH123" s="125">
        <v>-6.38</v>
      </c>
      <c r="AI123" s="114">
        <v>-63.35</v>
      </c>
      <c r="AJ123" s="126" t="s">
        <v>853</v>
      </c>
      <c r="AK123" s="73" t="s">
        <v>854</v>
      </c>
    </row>
    <row r="124" spans="1:37" ht="13.5" thickTop="1" x14ac:dyDescent="0.4">
      <c r="A124" s="53">
        <v>11010010</v>
      </c>
      <c r="B124" s="54">
        <v>1</v>
      </c>
      <c r="C124" s="53">
        <v>8020072</v>
      </c>
      <c r="D124" s="54">
        <v>7010140</v>
      </c>
      <c r="E124" s="144">
        <v>121</v>
      </c>
      <c r="F124" s="127" t="s">
        <v>382</v>
      </c>
      <c r="G124" s="127">
        <v>5034</v>
      </c>
      <c r="H124" s="128" t="s">
        <v>913</v>
      </c>
      <c r="I124" s="129">
        <v>285.41140000000001</v>
      </c>
      <c r="J124" s="130">
        <v>-3.76</v>
      </c>
      <c r="K124" s="131">
        <v>-9.1199999999999992</v>
      </c>
      <c r="L124" s="130">
        <v>-9.1199999999999992</v>
      </c>
      <c r="M124" s="132">
        <v>121</v>
      </c>
      <c r="N124" s="130" t="s">
        <v>710</v>
      </c>
      <c r="O124" s="132" t="s">
        <v>711</v>
      </c>
      <c r="P124" s="130" t="s">
        <v>710</v>
      </c>
      <c r="Q124" s="132" t="s">
        <v>711</v>
      </c>
      <c r="R124" s="130" t="s">
        <v>710</v>
      </c>
      <c r="S124" s="132" t="s">
        <v>711</v>
      </c>
      <c r="T124" s="130" t="s">
        <v>710</v>
      </c>
      <c r="U124" s="132" t="s">
        <v>711</v>
      </c>
      <c r="V124" s="133" t="s">
        <v>710</v>
      </c>
      <c r="W124" s="134" t="s">
        <v>711</v>
      </c>
      <c r="X124" s="130" t="s">
        <v>710</v>
      </c>
      <c r="Y124" s="132" t="s">
        <v>711</v>
      </c>
      <c r="Z124" s="135">
        <v>5221</v>
      </c>
      <c r="AA124" s="136">
        <v>2342</v>
      </c>
      <c r="AB124" s="137">
        <v>114776</v>
      </c>
      <c r="AC124" s="138">
        <v>3368</v>
      </c>
      <c r="AD124" s="139">
        <v>25393</v>
      </c>
      <c r="AE124" s="140">
        <v>-1026</v>
      </c>
      <c r="AF124" s="141">
        <v>89383</v>
      </c>
      <c r="AG124" s="136">
        <v>155598</v>
      </c>
      <c r="AH124" s="142">
        <v>-4.6900000000000004</v>
      </c>
      <c r="AI124" s="131">
        <v>89.49</v>
      </c>
      <c r="AJ124" s="143" t="s">
        <v>914</v>
      </c>
      <c r="AK124" s="72" t="s">
        <v>915</v>
      </c>
    </row>
    <row r="125" spans="1:37" ht="13.15" x14ac:dyDescent="0.4">
      <c r="A125" s="53">
        <v>11010010</v>
      </c>
      <c r="B125" s="54">
        <v>1</v>
      </c>
      <c r="C125" s="53">
        <v>8030138</v>
      </c>
      <c r="D125" s="54">
        <v>7010034</v>
      </c>
      <c r="E125" s="55">
        <v>122</v>
      </c>
      <c r="F125" s="41" t="s">
        <v>373</v>
      </c>
      <c r="G125" s="41">
        <v>4925</v>
      </c>
      <c r="H125" s="56" t="s">
        <v>916</v>
      </c>
      <c r="I125" s="57">
        <v>9.7012</v>
      </c>
      <c r="J125" s="58">
        <v>-3.69</v>
      </c>
      <c r="K125" s="59">
        <v>-9.14</v>
      </c>
      <c r="L125" s="58">
        <v>-9.14</v>
      </c>
      <c r="M125" s="60">
        <v>122</v>
      </c>
      <c r="N125" s="58">
        <v>-0.68</v>
      </c>
      <c r="O125" s="60">
        <v>55</v>
      </c>
      <c r="P125" s="58" t="s">
        <v>710</v>
      </c>
      <c r="Q125" s="60" t="s">
        <v>711</v>
      </c>
      <c r="R125" s="58" t="s">
        <v>710</v>
      </c>
      <c r="S125" s="60" t="s">
        <v>711</v>
      </c>
      <c r="T125" s="58" t="s">
        <v>710</v>
      </c>
      <c r="U125" s="60" t="s">
        <v>711</v>
      </c>
      <c r="V125" s="61" t="s">
        <v>710</v>
      </c>
      <c r="W125" s="62" t="s">
        <v>711</v>
      </c>
      <c r="X125" s="58" t="s">
        <v>710</v>
      </c>
      <c r="Y125" s="60" t="s">
        <v>711</v>
      </c>
      <c r="Z125" s="63">
        <v>204</v>
      </c>
      <c r="AA125" s="64"/>
      <c r="AB125" s="65"/>
      <c r="AC125" s="66"/>
      <c r="AD125" s="67"/>
      <c r="AE125" s="68"/>
      <c r="AF125" s="69"/>
      <c r="AG125" s="64">
        <v>9202</v>
      </c>
      <c r="AH125" s="70">
        <v>-5.56</v>
      </c>
      <c r="AI125" s="59">
        <v>85.89</v>
      </c>
      <c r="AJ125" s="71" t="s">
        <v>917</v>
      </c>
      <c r="AK125" s="72" t="s">
        <v>918</v>
      </c>
    </row>
    <row r="126" spans="1:37" ht="13.15" x14ac:dyDescent="0.4">
      <c r="A126" s="53">
        <v>11010010</v>
      </c>
      <c r="B126" s="54">
        <v>1</v>
      </c>
      <c r="C126" s="53">
        <v>8010021</v>
      </c>
      <c r="D126" s="54">
        <v>7010058</v>
      </c>
      <c r="E126" s="55">
        <v>123</v>
      </c>
      <c r="F126" s="41" t="s">
        <v>342</v>
      </c>
      <c r="G126" s="41">
        <v>6461</v>
      </c>
      <c r="H126" s="56" t="s">
        <v>919</v>
      </c>
      <c r="I126" s="57">
        <v>9.1319999999999997</v>
      </c>
      <c r="J126" s="58">
        <v>-6.6</v>
      </c>
      <c r="K126" s="59">
        <v>-9.19</v>
      </c>
      <c r="L126" s="58">
        <v>-9.19</v>
      </c>
      <c r="M126" s="60">
        <v>123</v>
      </c>
      <c r="N126" s="58">
        <v>-0.34</v>
      </c>
      <c r="O126" s="60">
        <v>41</v>
      </c>
      <c r="P126" s="58" t="s">
        <v>710</v>
      </c>
      <c r="Q126" s="60" t="s">
        <v>711</v>
      </c>
      <c r="R126" s="58" t="s">
        <v>710</v>
      </c>
      <c r="S126" s="60" t="s">
        <v>711</v>
      </c>
      <c r="T126" s="58" t="s">
        <v>710</v>
      </c>
      <c r="U126" s="60" t="s">
        <v>711</v>
      </c>
      <c r="V126" s="61" t="s">
        <v>710</v>
      </c>
      <c r="W126" s="62" t="s">
        <v>711</v>
      </c>
      <c r="X126" s="58" t="s">
        <v>710</v>
      </c>
      <c r="Y126" s="60" t="s">
        <v>711</v>
      </c>
      <c r="Z126" s="63">
        <v>66</v>
      </c>
      <c r="AA126" s="64">
        <v>977</v>
      </c>
      <c r="AB126" s="65">
        <v>4017</v>
      </c>
      <c r="AC126" s="66">
        <v>578</v>
      </c>
      <c r="AD126" s="67">
        <v>2400</v>
      </c>
      <c r="AE126" s="68">
        <v>399</v>
      </c>
      <c r="AF126" s="69">
        <v>1617</v>
      </c>
      <c r="AG126" s="64">
        <v>11957</v>
      </c>
      <c r="AH126" s="70">
        <v>-3.33</v>
      </c>
      <c r="AI126" s="59">
        <v>4.03</v>
      </c>
      <c r="AJ126" s="71" t="s">
        <v>724</v>
      </c>
      <c r="AK126" s="72" t="s">
        <v>725</v>
      </c>
    </row>
    <row r="127" spans="1:37" ht="13.15" x14ac:dyDescent="0.4">
      <c r="A127" s="53">
        <v>11010010</v>
      </c>
      <c r="B127" s="54">
        <v>1</v>
      </c>
      <c r="C127" s="53">
        <v>8010021</v>
      </c>
      <c r="D127" s="54">
        <v>7010058</v>
      </c>
      <c r="E127" s="55">
        <v>124</v>
      </c>
      <c r="F127" s="41" t="s">
        <v>478</v>
      </c>
      <c r="G127" s="41">
        <v>8461</v>
      </c>
      <c r="H127" s="56" t="s">
        <v>920</v>
      </c>
      <c r="I127" s="57">
        <v>9.2934000000000001</v>
      </c>
      <c r="J127" s="58">
        <v>-6.6</v>
      </c>
      <c r="K127" s="59">
        <v>-9.19</v>
      </c>
      <c r="L127" s="58">
        <v>-9.19</v>
      </c>
      <c r="M127" s="60">
        <v>124</v>
      </c>
      <c r="N127" s="58" t="s">
        <v>710</v>
      </c>
      <c r="O127" s="60" t="s">
        <v>711</v>
      </c>
      <c r="P127" s="58" t="s">
        <v>710</v>
      </c>
      <c r="Q127" s="60" t="s">
        <v>711</v>
      </c>
      <c r="R127" s="58" t="s">
        <v>710</v>
      </c>
      <c r="S127" s="60" t="s">
        <v>711</v>
      </c>
      <c r="T127" s="58" t="s">
        <v>710</v>
      </c>
      <c r="U127" s="60" t="s">
        <v>711</v>
      </c>
      <c r="V127" s="61" t="s">
        <v>710</v>
      </c>
      <c r="W127" s="62" t="s">
        <v>711</v>
      </c>
      <c r="X127" s="58" t="s">
        <v>710</v>
      </c>
      <c r="Y127" s="60" t="s">
        <v>711</v>
      </c>
      <c r="Z127" s="63"/>
      <c r="AA127" s="64"/>
      <c r="AB127" s="65"/>
      <c r="AC127" s="66"/>
      <c r="AD127" s="67"/>
      <c r="AE127" s="68"/>
      <c r="AF127" s="69"/>
      <c r="AG127" s="64"/>
      <c r="AH127" s="70"/>
      <c r="AI127" s="59"/>
      <c r="AJ127" s="71" t="s">
        <v>724</v>
      </c>
      <c r="AK127" s="72" t="s">
        <v>725</v>
      </c>
    </row>
    <row r="128" spans="1:37" ht="13.15" x14ac:dyDescent="0.4">
      <c r="A128" s="53">
        <v>11010010</v>
      </c>
      <c r="B128" s="54">
        <v>1</v>
      </c>
      <c r="C128" s="53">
        <v>8030138</v>
      </c>
      <c r="D128" s="54">
        <v>7010034</v>
      </c>
      <c r="E128" s="55">
        <v>125</v>
      </c>
      <c r="F128" s="41" t="s">
        <v>295</v>
      </c>
      <c r="G128" s="41">
        <v>64</v>
      </c>
      <c r="H128" s="56" t="s">
        <v>921</v>
      </c>
      <c r="I128" s="57">
        <v>42.247</v>
      </c>
      <c r="J128" s="58">
        <v>-4.66</v>
      </c>
      <c r="K128" s="59">
        <v>-9.43</v>
      </c>
      <c r="L128" s="58">
        <v>-9.43</v>
      </c>
      <c r="M128" s="60">
        <v>125</v>
      </c>
      <c r="N128" s="58">
        <v>1.87</v>
      </c>
      <c r="O128" s="60">
        <v>8</v>
      </c>
      <c r="P128" s="58">
        <v>1.9</v>
      </c>
      <c r="Q128" s="60">
        <v>15</v>
      </c>
      <c r="R128" s="58">
        <v>4.41</v>
      </c>
      <c r="S128" s="60">
        <v>10</v>
      </c>
      <c r="T128" s="58">
        <v>2.66</v>
      </c>
      <c r="U128" s="60">
        <v>14</v>
      </c>
      <c r="V128" s="61">
        <v>3.05</v>
      </c>
      <c r="W128" s="62">
        <v>4</v>
      </c>
      <c r="X128" s="58">
        <v>4.9400000000000004</v>
      </c>
      <c r="Y128" s="60">
        <v>1</v>
      </c>
      <c r="Z128" s="63">
        <v>861</v>
      </c>
      <c r="AA128" s="64"/>
      <c r="AB128" s="65"/>
      <c r="AC128" s="66"/>
      <c r="AD128" s="67"/>
      <c r="AE128" s="68"/>
      <c r="AF128" s="69"/>
      <c r="AG128" s="64">
        <v>36557</v>
      </c>
      <c r="AH128" s="70">
        <v>-4.66</v>
      </c>
      <c r="AI128" s="59">
        <v>-2.09</v>
      </c>
      <c r="AJ128" s="71" t="s">
        <v>917</v>
      </c>
      <c r="AK128" s="73" t="s">
        <v>918</v>
      </c>
    </row>
    <row r="129" spans="1:37" ht="13.15" x14ac:dyDescent="0.4">
      <c r="A129" s="53">
        <v>11010010</v>
      </c>
      <c r="B129" s="54">
        <v>1</v>
      </c>
      <c r="C129" s="53">
        <v>8010021</v>
      </c>
      <c r="D129" s="54">
        <v>7010058</v>
      </c>
      <c r="E129" s="55">
        <v>126</v>
      </c>
      <c r="F129" s="41" t="s">
        <v>495</v>
      </c>
      <c r="G129" s="41">
        <v>5461</v>
      </c>
      <c r="H129" s="56" t="s">
        <v>922</v>
      </c>
      <c r="I129" s="57">
        <v>9.2032000000000007</v>
      </c>
      <c r="J129" s="58">
        <v>-6.63</v>
      </c>
      <c r="K129" s="59">
        <v>-9.5500000000000007</v>
      </c>
      <c r="L129" s="58">
        <v>-9.5500000000000007</v>
      </c>
      <c r="M129" s="60">
        <v>126</v>
      </c>
      <c r="N129" s="58" t="s">
        <v>710</v>
      </c>
      <c r="O129" s="60" t="s">
        <v>711</v>
      </c>
      <c r="P129" s="58" t="s">
        <v>710</v>
      </c>
      <c r="Q129" s="60" t="s">
        <v>711</v>
      </c>
      <c r="R129" s="58" t="s">
        <v>710</v>
      </c>
      <c r="S129" s="60" t="s">
        <v>711</v>
      </c>
      <c r="T129" s="58" t="s">
        <v>710</v>
      </c>
      <c r="U129" s="60" t="s">
        <v>711</v>
      </c>
      <c r="V129" s="61" t="s">
        <v>710</v>
      </c>
      <c r="W129" s="62" t="s">
        <v>711</v>
      </c>
      <c r="X129" s="58" t="s">
        <v>710</v>
      </c>
      <c r="Y129" s="60" t="s">
        <v>711</v>
      </c>
      <c r="Z129" s="63">
        <v>19</v>
      </c>
      <c r="AA129" s="64"/>
      <c r="AB129" s="65">
        <v>614</v>
      </c>
      <c r="AC129" s="66">
        <v>56</v>
      </c>
      <c r="AD129" s="67">
        <v>106</v>
      </c>
      <c r="AE129" s="68">
        <v>-56</v>
      </c>
      <c r="AF129" s="69">
        <v>508</v>
      </c>
      <c r="AG129" s="64">
        <v>626</v>
      </c>
      <c r="AH129" s="70">
        <v>-14.19</v>
      </c>
      <c r="AI129" s="59">
        <v>237.36</v>
      </c>
      <c r="AJ129" s="71" t="s">
        <v>724</v>
      </c>
      <c r="AK129" s="72" t="s">
        <v>725</v>
      </c>
    </row>
    <row r="130" spans="1:37" ht="13.15" x14ac:dyDescent="0.4">
      <c r="A130" s="53">
        <v>11010010</v>
      </c>
      <c r="B130" s="54">
        <v>1</v>
      </c>
      <c r="C130" s="53">
        <v>8020089</v>
      </c>
      <c r="D130" s="54">
        <v>7010084</v>
      </c>
      <c r="E130" s="55">
        <v>127</v>
      </c>
      <c r="F130" s="41" t="s">
        <v>617</v>
      </c>
      <c r="G130" s="41">
        <v>1533</v>
      </c>
      <c r="H130" s="56" t="s">
        <v>923</v>
      </c>
      <c r="I130" s="57">
        <v>9.0096000000000007</v>
      </c>
      <c r="J130" s="58">
        <v>-4.4000000000000004</v>
      </c>
      <c r="K130" s="59">
        <v>-9.59</v>
      </c>
      <c r="L130" s="58">
        <v>-9.59</v>
      </c>
      <c r="M130" s="60">
        <v>127</v>
      </c>
      <c r="N130" s="58">
        <v>-2.97</v>
      </c>
      <c r="O130" s="60">
        <v>97</v>
      </c>
      <c r="P130" s="58">
        <v>-0.7</v>
      </c>
      <c r="Q130" s="60">
        <v>59</v>
      </c>
      <c r="R130" s="58">
        <v>2.98</v>
      </c>
      <c r="S130" s="60">
        <v>23</v>
      </c>
      <c r="T130" s="58">
        <v>2.06</v>
      </c>
      <c r="U130" s="60">
        <v>23</v>
      </c>
      <c r="V130" s="61">
        <v>1.51</v>
      </c>
      <c r="W130" s="62">
        <v>14</v>
      </c>
      <c r="X130" s="58" t="s">
        <v>710</v>
      </c>
      <c r="Y130" s="60" t="s">
        <v>711</v>
      </c>
      <c r="Z130" s="63">
        <v>5651</v>
      </c>
      <c r="AA130" s="64">
        <v>59</v>
      </c>
      <c r="AB130" s="65">
        <v>32116</v>
      </c>
      <c r="AC130" s="66">
        <v>689</v>
      </c>
      <c r="AD130" s="67">
        <v>19020</v>
      </c>
      <c r="AE130" s="68">
        <v>-630</v>
      </c>
      <c r="AF130" s="69">
        <v>13096</v>
      </c>
      <c r="AG130" s="64">
        <v>77388</v>
      </c>
      <c r="AH130" s="70">
        <v>-5.17</v>
      </c>
      <c r="AI130" s="59">
        <v>6.4</v>
      </c>
      <c r="AJ130" s="71" t="s">
        <v>818</v>
      </c>
      <c r="AK130" s="72" t="s">
        <v>819</v>
      </c>
    </row>
    <row r="131" spans="1:37" ht="13.15" x14ac:dyDescent="0.4">
      <c r="A131" s="53">
        <v>11010010</v>
      </c>
      <c r="B131" s="54">
        <v>1</v>
      </c>
      <c r="C131" s="53">
        <v>8040070</v>
      </c>
      <c r="D131" s="54">
        <v>7010128</v>
      </c>
      <c r="E131" s="55">
        <v>128</v>
      </c>
      <c r="F131" s="41" t="s">
        <v>607</v>
      </c>
      <c r="G131" s="41">
        <v>4676</v>
      </c>
      <c r="H131" s="56" t="s">
        <v>924</v>
      </c>
      <c r="I131" s="57">
        <v>9.7851999999999997</v>
      </c>
      <c r="J131" s="58">
        <v>-4.04</v>
      </c>
      <c r="K131" s="59">
        <v>-9.59</v>
      </c>
      <c r="L131" s="58">
        <v>-9.59</v>
      </c>
      <c r="M131" s="60">
        <v>128</v>
      </c>
      <c r="N131" s="58">
        <v>-2.59</v>
      </c>
      <c r="O131" s="60">
        <v>91</v>
      </c>
      <c r="P131" s="58" t="s">
        <v>710</v>
      </c>
      <c r="Q131" s="60" t="s">
        <v>711</v>
      </c>
      <c r="R131" s="58" t="s">
        <v>710</v>
      </c>
      <c r="S131" s="60" t="s">
        <v>711</v>
      </c>
      <c r="T131" s="58" t="s">
        <v>710</v>
      </c>
      <c r="U131" s="60" t="s">
        <v>711</v>
      </c>
      <c r="V131" s="61" t="s">
        <v>710</v>
      </c>
      <c r="W131" s="62" t="s">
        <v>711</v>
      </c>
      <c r="X131" s="58" t="s">
        <v>710</v>
      </c>
      <c r="Y131" s="60" t="s">
        <v>711</v>
      </c>
      <c r="Z131" s="63">
        <v>118</v>
      </c>
      <c r="AA131" s="64"/>
      <c r="AB131" s="65">
        <v>470</v>
      </c>
      <c r="AC131" s="66"/>
      <c r="AD131" s="67">
        <v>1112</v>
      </c>
      <c r="AE131" s="68"/>
      <c r="AF131" s="69">
        <v>-642</v>
      </c>
      <c r="AG131" s="64">
        <v>3538</v>
      </c>
      <c r="AH131" s="70">
        <v>-4.03</v>
      </c>
      <c r="AI131" s="59">
        <v>-22.62</v>
      </c>
      <c r="AJ131" s="71" t="s">
        <v>925</v>
      </c>
      <c r="AK131" s="72" t="s">
        <v>925</v>
      </c>
    </row>
    <row r="132" spans="1:37" ht="13.15" x14ac:dyDescent="0.4">
      <c r="A132" s="53">
        <v>11010010</v>
      </c>
      <c r="B132" s="54">
        <v>1</v>
      </c>
      <c r="C132" s="53">
        <v>8010003</v>
      </c>
      <c r="D132" s="54">
        <v>7010055</v>
      </c>
      <c r="E132" s="55">
        <v>129</v>
      </c>
      <c r="F132" s="41" t="s">
        <v>546</v>
      </c>
      <c r="G132" s="41">
        <v>4920</v>
      </c>
      <c r="H132" s="56" t="s">
        <v>926</v>
      </c>
      <c r="I132" s="57">
        <v>91.700999999999993</v>
      </c>
      <c r="J132" s="58">
        <v>-5.28</v>
      </c>
      <c r="K132" s="59">
        <v>-9.65</v>
      </c>
      <c r="L132" s="58">
        <v>-9.65</v>
      </c>
      <c r="M132" s="60">
        <v>129</v>
      </c>
      <c r="N132" s="58">
        <v>-1.77</v>
      </c>
      <c r="O132" s="60">
        <v>86</v>
      </c>
      <c r="P132" s="58" t="s">
        <v>710</v>
      </c>
      <c r="Q132" s="60" t="s">
        <v>711</v>
      </c>
      <c r="R132" s="58" t="s">
        <v>710</v>
      </c>
      <c r="S132" s="60" t="s">
        <v>711</v>
      </c>
      <c r="T132" s="58" t="s">
        <v>710</v>
      </c>
      <c r="U132" s="60" t="s">
        <v>711</v>
      </c>
      <c r="V132" s="61" t="s">
        <v>710</v>
      </c>
      <c r="W132" s="62" t="s">
        <v>711</v>
      </c>
      <c r="X132" s="58" t="s">
        <v>710</v>
      </c>
      <c r="Y132" s="60" t="s">
        <v>711</v>
      </c>
      <c r="Z132" s="63">
        <v>399</v>
      </c>
      <c r="AA132" s="64">
        <v>1750</v>
      </c>
      <c r="AB132" s="65">
        <v>98755</v>
      </c>
      <c r="AC132" s="66">
        <v>8345</v>
      </c>
      <c r="AD132" s="67">
        <v>38600</v>
      </c>
      <c r="AE132" s="68">
        <v>-6595</v>
      </c>
      <c r="AF132" s="69">
        <v>60155</v>
      </c>
      <c r="AG132" s="64">
        <v>153825</v>
      </c>
      <c r="AH132" s="70">
        <v>-9.16</v>
      </c>
      <c r="AI132" s="59">
        <v>38.49</v>
      </c>
      <c r="AJ132" s="71" t="s">
        <v>790</v>
      </c>
      <c r="AK132" s="72" t="s">
        <v>791</v>
      </c>
    </row>
    <row r="133" spans="1:37" ht="13.5" thickBot="1" x14ac:dyDescent="0.45">
      <c r="A133" s="53">
        <v>11010010</v>
      </c>
      <c r="B133" s="54">
        <v>1</v>
      </c>
      <c r="C133" s="53">
        <v>8040229</v>
      </c>
      <c r="D133" s="54">
        <v>7010229</v>
      </c>
      <c r="E133" s="74">
        <v>130</v>
      </c>
      <c r="F133" s="75" t="s">
        <v>354</v>
      </c>
      <c r="G133" s="75">
        <v>4926</v>
      </c>
      <c r="H133" s="76" t="s">
        <v>927</v>
      </c>
      <c r="I133" s="77">
        <v>4.8322000000000003</v>
      </c>
      <c r="J133" s="78">
        <v>-4.2</v>
      </c>
      <c r="K133" s="79">
        <v>-9.75</v>
      </c>
      <c r="L133" s="78">
        <v>-9.75</v>
      </c>
      <c r="M133" s="80">
        <v>130</v>
      </c>
      <c r="N133" s="78" t="s">
        <v>710</v>
      </c>
      <c r="O133" s="80" t="s">
        <v>711</v>
      </c>
      <c r="P133" s="78" t="s">
        <v>710</v>
      </c>
      <c r="Q133" s="80" t="s">
        <v>711</v>
      </c>
      <c r="R133" s="78" t="s">
        <v>710</v>
      </c>
      <c r="S133" s="80" t="s">
        <v>711</v>
      </c>
      <c r="T133" s="78" t="s">
        <v>710</v>
      </c>
      <c r="U133" s="80" t="s">
        <v>711</v>
      </c>
      <c r="V133" s="81" t="s">
        <v>710</v>
      </c>
      <c r="W133" s="82" t="s">
        <v>711</v>
      </c>
      <c r="X133" s="78" t="s">
        <v>710</v>
      </c>
      <c r="Y133" s="80" t="s">
        <v>711</v>
      </c>
      <c r="Z133" s="83">
        <v>196</v>
      </c>
      <c r="AA133" s="84"/>
      <c r="AB133" s="85"/>
      <c r="AC133" s="86"/>
      <c r="AD133" s="87"/>
      <c r="AE133" s="88"/>
      <c r="AF133" s="89"/>
      <c r="AG133" s="84">
        <v>67773</v>
      </c>
      <c r="AH133" s="90">
        <v>-6.2</v>
      </c>
      <c r="AI133" s="79">
        <v>-12.24</v>
      </c>
      <c r="AJ133" s="91" t="s">
        <v>838</v>
      </c>
      <c r="AK133" s="73" t="s">
        <v>839</v>
      </c>
    </row>
    <row r="134" spans="1:37" ht="13.15" x14ac:dyDescent="0.4">
      <c r="A134" s="53">
        <v>11010010</v>
      </c>
      <c r="B134" s="54">
        <v>1</v>
      </c>
      <c r="C134" s="53">
        <v>8020072</v>
      </c>
      <c r="D134" s="54">
        <v>7010140</v>
      </c>
      <c r="E134" s="92">
        <v>131</v>
      </c>
      <c r="F134" s="93" t="s">
        <v>369</v>
      </c>
      <c r="G134" s="93">
        <v>1569</v>
      </c>
      <c r="H134" s="94" t="s">
        <v>928</v>
      </c>
      <c r="I134" s="95">
        <v>847.79039999999998</v>
      </c>
      <c r="J134" s="96">
        <v>-5.2</v>
      </c>
      <c r="K134" s="97">
        <v>-9.76</v>
      </c>
      <c r="L134" s="96">
        <v>-9.76</v>
      </c>
      <c r="M134" s="98">
        <v>131</v>
      </c>
      <c r="N134" s="96">
        <v>-0.61</v>
      </c>
      <c r="O134" s="98">
        <v>53</v>
      </c>
      <c r="P134" s="96">
        <v>2.3199999999999998</v>
      </c>
      <c r="Q134" s="98">
        <v>9</v>
      </c>
      <c r="R134" s="96">
        <v>5.3</v>
      </c>
      <c r="S134" s="98">
        <v>3</v>
      </c>
      <c r="T134" s="96">
        <v>3.25</v>
      </c>
      <c r="U134" s="98">
        <v>8</v>
      </c>
      <c r="V134" s="99">
        <v>1.61</v>
      </c>
      <c r="W134" s="100">
        <v>12</v>
      </c>
      <c r="X134" s="96" t="s">
        <v>710</v>
      </c>
      <c r="Y134" s="98" t="s">
        <v>711</v>
      </c>
      <c r="Z134" s="101">
        <v>1374</v>
      </c>
      <c r="AA134" s="102">
        <v>532</v>
      </c>
      <c r="AB134" s="103">
        <v>11198</v>
      </c>
      <c r="AC134" s="104">
        <v>1133</v>
      </c>
      <c r="AD134" s="105">
        <v>7389</v>
      </c>
      <c r="AE134" s="106">
        <v>-601</v>
      </c>
      <c r="AF134" s="107">
        <v>3809</v>
      </c>
      <c r="AG134" s="102">
        <v>33059</v>
      </c>
      <c r="AH134" s="108">
        <v>-6.91</v>
      </c>
      <c r="AI134" s="97">
        <v>0.54</v>
      </c>
      <c r="AJ134" s="109" t="s">
        <v>914</v>
      </c>
      <c r="AK134" s="72" t="s">
        <v>915</v>
      </c>
    </row>
    <row r="135" spans="1:37" ht="13.15" x14ac:dyDescent="0.4">
      <c r="A135" s="53">
        <v>11010010</v>
      </c>
      <c r="B135" s="54">
        <v>1</v>
      </c>
      <c r="C135" s="53">
        <v>8010237</v>
      </c>
      <c r="D135" s="54">
        <v>7010237</v>
      </c>
      <c r="E135" s="55">
        <v>132</v>
      </c>
      <c r="F135" s="41" t="s">
        <v>469</v>
      </c>
      <c r="G135" s="41">
        <v>4912</v>
      </c>
      <c r="H135" s="56" t="s">
        <v>929</v>
      </c>
      <c r="I135" s="57">
        <v>9.1987000000000005</v>
      </c>
      <c r="J135" s="58">
        <v>-4.28</v>
      </c>
      <c r="K135" s="59">
        <v>-9.7899999999999991</v>
      </c>
      <c r="L135" s="58">
        <v>-9.7899999999999991</v>
      </c>
      <c r="M135" s="60">
        <v>132</v>
      </c>
      <c r="N135" s="58">
        <v>-1.58</v>
      </c>
      <c r="O135" s="60">
        <v>82</v>
      </c>
      <c r="P135" s="58" t="s">
        <v>710</v>
      </c>
      <c r="Q135" s="60" t="s">
        <v>711</v>
      </c>
      <c r="R135" s="58" t="s">
        <v>710</v>
      </c>
      <c r="S135" s="60" t="s">
        <v>711</v>
      </c>
      <c r="T135" s="58" t="s">
        <v>710</v>
      </c>
      <c r="U135" s="60" t="s">
        <v>711</v>
      </c>
      <c r="V135" s="61" t="s">
        <v>710</v>
      </c>
      <c r="W135" s="62" t="s">
        <v>711</v>
      </c>
      <c r="X135" s="58" t="s">
        <v>710</v>
      </c>
      <c r="Y135" s="60" t="s">
        <v>711</v>
      </c>
      <c r="Z135" s="63">
        <v>64</v>
      </c>
      <c r="AA135" s="64"/>
      <c r="AB135" s="65">
        <v>372</v>
      </c>
      <c r="AC135" s="66">
        <v>52</v>
      </c>
      <c r="AD135" s="67">
        <v>317</v>
      </c>
      <c r="AE135" s="68">
        <v>-52</v>
      </c>
      <c r="AF135" s="69">
        <v>55</v>
      </c>
      <c r="AG135" s="64">
        <v>2344</v>
      </c>
      <c r="AH135" s="70">
        <v>-6.31</v>
      </c>
      <c r="AI135" s="59">
        <v>-7.96</v>
      </c>
      <c r="AJ135" s="71" t="s">
        <v>853</v>
      </c>
      <c r="AK135" s="72" t="s">
        <v>854</v>
      </c>
    </row>
    <row r="136" spans="1:37" ht="13.15" x14ac:dyDescent="0.4">
      <c r="A136" s="53">
        <v>11010010</v>
      </c>
      <c r="B136" s="54">
        <v>1</v>
      </c>
      <c r="C136" s="53">
        <v>8010021</v>
      </c>
      <c r="D136" s="54">
        <v>7010058</v>
      </c>
      <c r="E136" s="55">
        <v>133</v>
      </c>
      <c r="F136" s="41" t="s">
        <v>405</v>
      </c>
      <c r="G136" s="41">
        <v>2461</v>
      </c>
      <c r="H136" s="56" t="s">
        <v>930</v>
      </c>
      <c r="I136" s="57">
        <v>8.8603000000000005</v>
      </c>
      <c r="J136" s="58">
        <v>-6.65</v>
      </c>
      <c r="K136" s="59">
        <v>-9.83</v>
      </c>
      <c r="L136" s="58">
        <v>-9.83</v>
      </c>
      <c r="M136" s="60">
        <v>133</v>
      </c>
      <c r="N136" s="58">
        <v>-1.1000000000000001</v>
      </c>
      <c r="O136" s="60">
        <v>70</v>
      </c>
      <c r="P136" s="58" t="s">
        <v>710</v>
      </c>
      <c r="Q136" s="60" t="s">
        <v>711</v>
      </c>
      <c r="R136" s="58" t="s">
        <v>710</v>
      </c>
      <c r="S136" s="60" t="s">
        <v>711</v>
      </c>
      <c r="T136" s="58" t="s">
        <v>710</v>
      </c>
      <c r="U136" s="60" t="s">
        <v>711</v>
      </c>
      <c r="V136" s="61" t="s">
        <v>710</v>
      </c>
      <c r="W136" s="62" t="s">
        <v>711</v>
      </c>
      <c r="X136" s="58" t="s">
        <v>710</v>
      </c>
      <c r="Y136" s="60" t="s">
        <v>711</v>
      </c>
      <c r="Z136" s="63">
        <v>2020</v>
      </c>
      <c r="AA136" s="64">
        <v>393</v>
      </c>
      <c r="AB136" s="65">
        <v>3960</v>
      </c>
      <c r="AC136" s="66">
        <v>589</v>
      </c>
      <c r="AD136" s="67">
        <v>4917</v>
      </c>
      <c r="AE136" s="68">
        <v>-196</v>
      </c>
      <c r="AF136" s="69">
        <v>-957</v>
      </c>
      <c r="AG136" s="64">
        <v>25689</v>
      </c>
      <c r="AH136" s="70">
        <v>-7.39</v>
      </c>
      <c r="AI136" s="59">
        <v>-12.83</v>
      </c>
      <c r="AJ136" s="71" t="s">
        <v>724</v>
      </c>
      <c r="AK136" s="72" t="s">
        <v>725</v>
      </c>
    </row>
    <row r="137" spans="1:37" ht="13.15" x14ac:dyDescent="0.4">
      <c r="A137" s="53">
        <v>11010010</v>
      </c>
      <c r="B137" s="54">
        <v>1</v>
      </c>
      <c r="C137" s="53">
        <v>8010003</v>
      </c>
      <c r="D137" s="54">
        <v>7010055</v>
      </c>
      <c r="E137" s="55">
        <v>134</v>
      </c>
      <c r="F137" s="41" t="s">
        <v>372</v>
      </c>
      <c r="G137" s="41">
        <v>6920</v>
      </c>
      <c r="H137" s="56" t="s">
        <v>931</v>
      </c>
      <c r="I137" s="57">
        <v>90.448499999999996</v>
      </c>
      <c r="J137" s="58">
        <v>-5.28</v>
      </c>
      <c r="K137" s="59">
        <v>-9.84</v>
      </c>
      <c r="L137" s="58">
        <v>-9.84</v>
      </c>
      <c r="M137" s="60">
        <v>134</v>
      </c>
      <c r="N137" s="58" t="s">
        <v>710</v>
      </c>
      <c r="O137" s="60" t="s">
        <v>711</v>
      </c>
      <c r="P137" s="58" t="s">
        <v>710</v>
      </c>
      <c r="Q137" s="60" t="s">
        <v>711</v>
      </c>
      <c r="R137" s="58" t="s">
        <v>710</v>
      </c>
      <c r="S137" s="60" t="s">
        <v>711</v>
      </c>
      <c r="T137" s="58" t="s">
        <v>710</v>
      </c>
      <c r="U137" s="60" t="s">
        <v>711</v>
      </c>
      <c r="V137" s="61" t="s">
        <v>710</v>
      </c>
      <c r="W137" s="62" t="s">
        <v>711</v>
      </c>
      <c r="X137" s="58" t="s">
        <v>710</v>
      </c>
      <c r="Y137" s="60" t="s">
        <v>711</v>
      </c>
      <c r="Z137" s="63">
        <v>507</v>
      </c>
      <c r="AA137" s="64">
        <v>1512</v>
      </c>
      <c r="AB137" s="65">
        <v>41385</v>
      </c>
      <c r="AC137" s="66">
        <v>1824</v>
      </c>
      <c r="AD137" s="67">
        <v>10858</v>
      </c>
      <c r="AE137" s="68">
        <v>-312</v>
      </c>
      <c r="AF137" s="69">
        <v>30527</v>
      </c>
      <c r="AG137" s="64">
        <v>39256</v>
      </c>
      <c r="AH137" s="70">
        <v>-6.08</v>
      </c>
      <c r="AI137" s="59">
        <v>201.49</v>
      </c>
      <c r="AJ137" s="71" t="s">
        <v>790</v>
      </c>
      <c r="AK137" s="72" t="s">
        <v>791</v>
      </c>
    </row>
    <row r="138" spans="1:37" ht="13.15" x14ac:dyDescent="0.4">
      <c r="A138" s="53">
        <v>11010010</v>
      </c>
      <c r="B138" s="54">
        <v>1</v>
      </c>
      <c r="C138" s="53">
        <v>8050252</v>
      </c>
      <c r="D138" s="54">
        <v>7010225</v>
      </c>
      <c r="E138" s="55">
        <v>135</v>
      </c>
      <c r="F138" s="41" t="s">
        <v>580</v>
      </c>
      <c r="G138" s="41">
        <v>5149</v>
      </c>
      <c r="H138" s="56" t="s">
        <v>932</v>
      </c>
      <c r="I138" s="57">
        <v>9.0018999999999991</v>
      </c>
      <c r="J138" s="58">
        <v>-4.67</v>
      </c>
      <c r="K138" s="59">
        <v>-9.91</v>
      </c>
      <c r="L138" s="58">
        <v>-9.91</v>
      </c>
      <c r="M138" s="60">
        <v>135</v>
      </c>
      <c r="N138" s="58" t="s">
        <v>710</v>
      </c>
      <c r="O138" s="60" t="s">
        <v>711</v>
      </c>
      <c r="P138" s="58" t="s">
        <v>710</v>
      </c>
      <c r="Q138" s="60" t="s">
        <v>711</v>
      </c>
      <c r="R138" s="58" t="s">
        <v>710</v>
      </c>
      <c r="S138" s="60" t="s">
        <v>711</v>
      </c>
      <c r="T138" s="58" t="s">
        <v>710</v>
      </c>
      <c r="U138" s="60" t="s">
        <v>711</v>
      </c>
      <c r="V138" s="61" t="s">
        <v>710</v>
      </c>
      <c r="W138" s="62" t="s">
        <v>711</v>
      </c>
      <c r="X138" s="58" t="s">
        <v>710</v>
      </c>
      <c r="Y138" s="60" t="s">
        <v>711</v>
      </c>
      <c r="Z138" s="63">
        <v>107</v>
      </c>
      <c r="AA138" s="64"/>
      <c r="AB138" s="65"/>
      <c r="AC138" s="66"/>
      <c r="AD138" s="67"/>
      <c r="AE138" s="68"/>
      <c r="AF138" s="69"/>
      <c r="AG138" s="64">
        <v>2984</v>
      </c>
      <c r="AH138" s="70">
        <v>-4.67</v>
      </c>
      <c r="AI138" s="59">
        <v>-9.8699999999999992</v>
      </c>
      <c r="AJ138" s="71" t="s">
        <v>896</v>
      </c>
      <c r="AK138" s="73" t="s">
        <v>897</v>
      </c>
    </row>
    <row r="139" spans="1:37" ht="13.15" x14ac:dyDescent="0.4">
      <c r="A139" s="53">
        <v>11010010</v>
      </c>
      <c r="B139" s="54">
        <v>1</v>
      </c>
      <c r="C139" s="53">
        <v>8040070</v>
      </c>
      <c r="D139" s="54">
        <v>7010128</v>
      </c>
      <c r="E139" s="55">
        <v>136</v>
      </c>
      <c r="F139" s="41" t="s">
        <v>624</v>
      </c>
      <c r="G139" s="41">
        <v>30</v>
      </c>
      <c r="H139" s="56" t="s">
        <v>933</v>
      </c>
      <c r="I139" s="57">
        <v>48.013399999999997</v>
      </c>
      <c r="J139" s="58">
        <v>-4.1100000000000003</v>
      </c>
      <c r="K139" s="59">
        <v>-9.94</v>
      </c>
      <c r="L139" s="58">
        <v>-9.94</v>
      </c>
      <c r="M139" s="60">
        <v>136</v>
      </c>
      <c r="N139" s="58">
        <v>-3.24</v>
      </c>
      <c r="O139" s="60">
        <v>98</v>
      </c>
      <c r="P139" s="58">
        <v>-1.28</v>
      </c>
      <c r="Q139" s="60">
        <v>60</v>
      </c>
      <c r="R139" s="58">
        <v>1.0900000000000001</v>
      </c>
      <c r="S139" s="60">
        <v>41</v>
      </c>
      <c r="T139" s="58">
        <v>1.42</v>
      </c>
      <c r="U139" s="60">
        <v>33</v>
      </c>
      <c r="V139" s="61">
        <v>0.82</v>
      </c>
      <c r="W139" s="62">
        <v>20</v>
      </c>
      <c r="X139" s="58">
        <v>2.9</v>
      </c>
      <c r="Y139" s="60">
        <v>5</v>
      </c>
      <c r="Z139" s="63">
        <v>2089</v>
      </c>
      <c r="AA139" s="64"/>
      <c r="AB139" s="65">
        <v>247</v>
      </c>
      <c r="AC139" s="66">
        <v>204</v>
      </c>
      <c r="AD139" s="67">
        <v>3112</v>
      </c>
      <c r="AE139" s="68">
        <v>-204</v>
      </c>
      <c r="AF139" s="69">
        <v>-2865</v>
      </c>
      <c r="AG139" s="64">
        <v>20280</v>
      </c>
      <c r="AH139" s="70">
        <v>-5.05</v>
      </c>
      <c r="AI139" s="59">
        <v>-20.28</v>
      </c>
      <c r="AJ139" s="71" t="s">
        <v>925</v>
      </c>
      <c r="AK139" s="72" t="s">
        <v>925</v>
      </c>
    </row>
    <row r="140" spans="1:37" ht="13.15" x14ac:dyDescent="0.4">
      <c r="A140" s="53">
        <v>11010010</v>
      </c>
      <c r="B140" s="54">
        <v>1</v>
      </c>
      <c r="C140" s="53">
        <v>8010030</v>
      </c>
      <c r="D140" s="54">
        <v>7010002</v>
      </c>
      <c r="E140" s="55">
        <v>137</v>
      </c>
      <c r="F140" s="41" t="s">
        <v>428</v>
      </c>
      <c r="G140" s="41">
        <v>8012</v>
      </c>
      <c r="H140" s="56" t="s">
        <v>934</v>
      </c>
      <c r="I140" s="57">
        <v>9.3070000000000004</v>
      </c>
      <c r="J140" s="58">
        <v>-3.67</v>
      </c>
      <c r="K140" s="59">
        <v>-10.3</v>
      </c>
      <c r="L140" s="58">
        <v>-10.3</v>
      </c>
      <c r="M140" s="60">
        <v>137</v>
      </c>
      <c r="N140" s="58">
        <v>-1.46</v>
      </c>
      <c r="O140" s="60">
        <v>80</v>
      </c>
      <c r="P140" s="58" t="s">
        <v>710</v>
      </c>
      <c r="Q140" s="60" t="s">
        <v>711</v>
      </c>
      <c r="R140" s="58" t="s">
        <v>710</v>
      </c>
      <c r="S140" s="60" t="s">
        <v>711</v>
      </c>
      <c r="T140" s="58" t="s">
        <v>710</v>
      </c>
      <c r="U140" s="60" t="s">
        <v>711</v>
      </c>
      <c r="V140" s="61" t="s">
        <v>710</v>
      </c>
      <c r="W140" s="62" t="s">
        <v>711</v>
      </c>
      <c r="X140" s="58" t="s">
        <v>710</v>
      </c>
      <c r="Y140" s="60" t="s">
        <v>711</v>
      </c>
      <c r="Z140" s="63">
        <v>915</v>
      </c>
      <c r="AA140" s="64">
        <v>479</v>
      </c>
      <c r="AB140" s="65">
        <v>9057</v>
      </c>
      <c r="AC140" s="66">
        <v>988</v>
      </c>
      <c r="AD140" s="67">
        <v>4050</v>
      </c>
      <c r="AE140" s="68">
        <v>-509</v>
      </c>
      <c r="AF140" s="69">
        <v>5007</v>
      </c>
      <c r="AG140" s="64">
        <v>12771</v>
      </c>
      <c r="AH140" s="70">
        <v>-7.32</v>
      </c>
      <c r="AI140" s="59">
        <v>37.549999999999997</v>
      </c>
      <c r="AJ140" s="71" t="s">
        <v>862</v>
      </c>
      <c r="AK140" s="72" t="s">
        <v>863</v>
      </c>
    </row>
    <row r="141" spans="1:37" ht="13.15" x14ac:dyDescent="0.4">
      <c r="A141" s="53">
        <v>11010010</v>
      </c>
      <c r="B141" s="54">
        <v>1</v>
      </c>
      <c r="C141" s="53">
        <v>8010199</v>
      </c>
      <c r="D141" s="54">
        <v>7010173</v>
      </c>
      <c r="E141" s="55">
        <v>138</v>
      </c>
      <c r="F141" s="41" t="s">
        <v>581</v>
      </c>
      <c r="G141" s="41">
        <v>3149</v>
      </c>
      <c r="H141" s="56" t="s">
        <v>935</v>
      </c>
      <c r="I141" s="57">
        <v>11.235200000000001</v>
      </c>
      <c r="J141" s="58">
        <v>-4.78</v>
      </c>
      <c r="K141" s="59">
        <v>-10.5</v>
      </c>
      <c r="L141" s="58">
        <v>-10.5</v>
      </c>
      <c r="M141" s="60">
        <v>138</v>
      </c>
      <c r="N141" s="58">
        <v>-2.87</v>
      </c>
      <c r="O141" s="60">
        <v>96</v>
      </c>
      <c r="P141" s="58">
        <v>-0.1</v>
      </c>
      <c r="Q141" s="60">
        <v>54</v>
      </c>
      <c r="R141" s="58">
        <v>0.8</v>
      </c>
      <c r="S141" s="60">
        <v>42</v>
      </c>
      <c r="T141" s="58" t="s">
        <v>710</v>
      </c>
      <c r="U141" s="60" t="s">
        <v>711</v>
      </c>
      <c r="V141" s="61" t="s">
        <v>710</v>
      </c>
      <c r="W141" s="62" t="s">
        <v>711</v>
      </c>
      <c r="X141" s="58" t="s">
        <v>710</v>
      </c>
      <c r="Y141" s="60" t="s">
        <v>711</v>
      </c>
      <c r="Z141" s="63">
        <v>141</v>
      </c>
      <c r="AA141" s="64"/>
      <c r="AB141" s="65">
        <v>1548</v>
      </c>
      <c r="AC141" s="66">
        <v>227</v>
      </c>
      <c r="AD141" s="67">
        <v>2275</v>
      </c>
      <c r="AE141" s="68">
        <v>-227</v>
      </c>
      <c r="AF141" s="69">
        <v>-727</v>
      </c>
      <c r="AG141" s="64">
        <v>13635</v>
      </c>
      <c r="AH141" s="70">
        <v>-6.32</v>
      </c>
      <c r="AI141" s="59">
        <v>-15.69</v>
      </c>
      <c r="AJ141" s="71" t="s">
        <v>815</v>
      </c>
      <c r="AK141" s="72" t="s">
        <v>816</v>
      </c>
    </row>
    <row r="142" spans="1:37" ht="13.15" x14ac:dyDescent="0.4">
      <c r="A142" s="53">
        <v>11010010</v>
      </c>
      <c r="B142" s="54">
        <v>1</v>
      </c>
      <c r="C142" s="53">
        <v>8010003</v>
      </c>
      <c r="D142" s="54">
        <v>7010055</v>
      </c>
      <c r="E142" s="55">
        <v>139</v>
      </c>
      <c r="F142" s="41" t="s">
        <v>462</v>
      </c>
      <c r="G142" s="41">
        <v>2170</v>
      </c>
      <c r="H142" s="56" t="s">
        <v>936</v>
      </c>
      <c r="I142" s="57">
        <v>941.86350000000004</v>
      </c>
      <c r="J142" s="58">
        <v>-5.48</v>
      </c>
      <c r="K142" s="59">
        <v>-10.5</v>
      </c>
      <c r="L142" s="58">
        <v>-10.5</v>
      </c>
      <c r="M142" s="60">
        <v>139</v>
      </c>
      <c r="N142" s="58">
        <v>-1.3</v>
      </c>
      <c r="O142" s="60">
        <v>76</v>
      </c>
      <c r="P142" s="58">
        <v>1.31</v>
      </c>
      <c r="Q142" s="60">
        <v>29</v>
      </c>
      <c r="R142" s="58">
        <v>4.49</v>
      </c>
      <c r="S142" s="60">
        <v>8</v>
      </c>
      <c r="T142" s="58">
        <v>3.26</v>
      </c>
      <c r="U142" s="60">
        <v>7</v>
      </c>
      <c r="V142" s="61" t="s">
        <v>710</v>
      </c>
      <c r="W142" s="62" t="s">
        <v>711</v>
      </c>
      <c r="X142" s="58" t="s">
        <v>710</v>
      </c>
      <c r="Y142" s="60" t="s">
        <v>711</v>
      </c>
      <c r="Z142" s="63">
        <v>1635</v>
      </c>
      <c r="AA142" s="64">
        <v>460</v>
      </c>
      <c r="AB142" s="65">
        <v>21330</v>
      </c>
      <c r="AC142" s="66">
        <v>2262</v>
      </c>
      <c r="AD142" s="67">
        <v>13714</v>
      </c>
      <c r="AE142" s="68">
        <v>-1802</v>
      </c>
      <c r="AF142" s="69">
        <v>7616</v>
      </c>
      <c r="AG142" s="64">
        <v>48830</v>
      </c>
      <c r="AH142" s="70">
        <v>-8.82</v>
      </c>
      <c r="AI142" s="59">
        <v>3.35</v>
      </c>
      <c r="AJ142" s="71" t="s">
        <v>790</v>
      </c>
      <c r="AK142" s="72" t="s">
        <v>791</v>
      </c>
    </row>
    <row r="143" spans="1:37" ht="13.5" thickBot="1" x14ac:dyDescent="0.45">
      <c r="A143" s="53">
        <v>11010010</v>
      </c>
      <c r="B143" s="54">
        <v>1</v>
      </c>
      <c r="C143" s="53">
        <v>8040172</v>
      </c>
      <c r="D143" s="54">
        <v>7010133</v>
      </c>
      <c r="E143" s="74">
        <v>140</v>
      </c>
      <c r="F143" s="75" t="s">
        <v>937</v>
      </c>
      <c r="G143" s="75">
        <v>1705</v>
      </c>
      <c r="H143" s="76" t="s">
        <v>938</v>
      </c>
      <c r="I143" s="77">
        <v>70.520600000000002</v>
      </c>
      <c r="J143" s="78">
        <v>-4.28</v>
      </c>
      <c r="K143" s="79">
        <v>-10.8</v>
      </c>
      <c r="L143" s="78">
        <v>-10.8</v>
      </c>
      <c r="M143" s="80">
        <v>140</v>
      </c>
      <c r="N143" s="78">
        <v>-2.62</v>
      </c>
      <c r="O143" s="80">
        <v>92</v>
      </c>
      <c r="P143" s="78">
        <v>0.79</v>
      </c>
      <c r="Q143" s="80">
        <v>38</v>
      </c>
      <c r="R143" s="78">
        <v>2.5499999999999998</v>
      </c>
      <c r="S143" s="80">
        <v>31</v>
      </c>
      <c r="T143" s="78">
        <v>1.64</v>
      </c>
      <c r="U143" s="80">
        <v>31</v>
      </c>
      <c r="V143" s="81" t="s">
        <v>710</v>
      </c>
      <c r="W143" s="82" t="s">
        <v>711</v>
      </c>
      <c r="X143" s="78" t="s">
        <v>710</v>
      </c>
      <c r="Y143" s="80" t="s">
        <v>711</v>
      </c>
      <c r="Z143" s="83">
        <v>170</v>
      </c>
      <c r="AA143" s="84"/>
      <c r="AB143" s="85"/>
      <c r="AC143" s="86"/>
      <c r="AD143" s="87"/>
      <c r="AE143" s="88"/>
      <c r="AF143" s="89"/>
      <c r="AG143" s="84">
        <v>24463</v>
      </c>
      <c r="AH143" s="90">
        <v>-4.3099999999999996</v>
      </c>
      <c r="AI143" s="79">
        <v>-10.58</v>
      </c>
      <c r="AJ143" s="91" t="s">
        <v>939</v>
      </c>
      <c r="AK143" s="73" t="s">
        <v>939</v>
      </c>
    </row>
    <row r="144" spans="1:37" ht="13.15" x14ac:dyDescent="0.4">
      <c r="A144" s="53">
        <v>11010010</v>
      </c>
      <c r="B144" s="54">
        <v>1</v>
      </c>
      <c r="C144" s="53">
        <v>8010030</v>
      </c>
      <c r="D144" s="54">
        <v>7010002</v>
      </c>
      <c r="E144" s="92">
        <v>141</v>
      </c>
      <c r="F144" s="93" t="s">
        <v>505</v>
      </c>
      <c r="G144" s="93">
        <v>9012</v>
      </c>
      <c r="H144" s="94" t="s">
        <v>940</v>
      </c>
      <c r="I144" s="95">
        <v>17.698799999999999</v>
      </c>
      <c r="J144" s="96">
        <v>-3.72</v>
      </c>
      <c r="K144" s="97">
        <v>-10.9</v>
      </c>
      <c r="L144" s="96">
        <v>-10.9</v>
      </c>
      <c r="M144" s="98">
        <v>141</v>
      </c>
      <c r="N144" s="96">
        <v>-2.11</v>
      </c>
      <c r="O144" s="98">
        <v>90</v>
      </c>
      <c r="P144" s="96">
        <v>0.71</v>
      </c>
      <c r="Q144" s="98">
        <v>42</v>
      </c>
      <c r="R144" s="96" t="s">
        <v>710</v>
      </c>
      <c r="S144" s="98" t="s">
        <v>711</v>
      </c>
      <c r="T144" s="96" t="s">
        <v>710</v>
      </c>
      <c r="U144" s="98" t="s">
        <v>711</v>
      </c>
      <c r="V144" s="99" t="s">
        <v>710</v>
      </c>
      <c r="W144" s="100" t="s">
        <v>711</v>
      </c>
      <c r="X144" s="96" t="s">
        <v>710</v>
      </c>
      <c r="Y144" s="98" t="s">
        <v>711</v>
      </c>
      <c r="Z144" s="101">
        <v>788</v>
      </c>
      <c r="AA144" s="102">
        <v>306</v>
      </c>
      <c r="AB144" s="103">
        <v>6030</v>
      </c>
      <c r="AC144" s="104">
        <v>379</v>
      </c>
      <c r="AD144" s="105">
        <v>3678</v>
      </c>
      <c r="AE144" s="106">
        <v>-73</v>
      </c>
      <c r="AF144" s="107">
        <v>2352</v>
      </c>
      <c r="AG144" s="102">
        <v>15631</v>
      </c>
      <c r="AH144" s="108">
        <v>-4.1900000000000004</v>
      </c>
      <c r="AI144" s="97">
        <v>3.19</v>
      </c>
      <c r="AJ144" s="109" t="s">
        <v>862</v>
      </c>
      <c r="AK144" s="72" t="s">
        <v>863</v>
      </c>
    </row>
    <row r="145" spans="1:37" ht="13.15" x14ac:dyDescent="0.4">
      <c r="A145" s="53">
        <v>11010010</v>
      </c>
      <c r="B145" s="54">
        <v>1</v>
      </c>
      <c r="C145" s="53">
        <v>8040070</v>
      </c>
      <c r="D145" s="54">
        <v>7010128</v>
      </c>
      <c r="E145" s="55">
        <v>142</v>
      </c>
      <c r="F145" s="41" t="s">
        <v>501</v>
      </c>
      <c r="G145" s="41">
        <v>451</v>
      </c>
      <c r="H145" s="56" t="s">
        <v>941</v>
      </c>
      <c r="I145" s="57">
        <v>587.75879999999995</v>
      </c>
      <c r="J145" s="58">
        <v>-3.31</v>
      </c>
      <c r="K145" s="59">
        <v>-11</v>
      </c>
      <c r="L145" s="58">
        <v>-11</v>
      </c>
      <c r="M145" s="60">
        <v>142</v>
      </c>
      <c r="N145" s="58">
        <v>-1.94</v>
      </c>
      <c r="O145" s="60">
        <v>88</v>
      </c>
      <c r="P145" s="58">
        <v>0.47</v>
      </c>
      <c r="Q145" s="60">
        <v>44</v>
      </c>
      <c r="R145" s="58">
        <v>1.25</v>
      </c>
      <c r="S145" s="60">
        <v>40</v>
      </c>
      <c r="T145" s="58">
        <v>1.3</v>
      </c>
      <c r="U145" s="60">
        <v>36</v>
      </c>
      <c r="V145" s="61">
        <v>0.56000000000000005</v>
      </c>
      <c r="W145" s="62">
        <v>22</v>
      </c>
      <c r="X145" s="58">
        <v>2.67</v>
      </c>
      <c r="Y145" s="60">
        <v>8</v>
      </c>
      <c r="Z145" s="63">
        <v>1214</v>
      </c>
      <c r="AA145" s="64">
        <v>39</v>
      </c>
      <c r="AB145" s="65">
        <v>4173</v>
      </c>
      <c r="AC145" s="66">
        <v>148</v>
      </c>
      <c r="AD145" s="67">
        <v>3339</v>
      </c>
      <c r="AE145" s="68">
        <v>-109</v>
      </c>
      <c r="AF145" s="69">
        <v>834</v>
      </c>
      <c r="AG145" s="64">
        <v>16508</v>
      </c>
      <c r="AH145" s="70">
        <v>-3.94</v>
      </c>
      <c r="AI145" s="59">
        <v>-7.11</v>
      </c>
      <c r="AJ145" s="71" t="s">
        <v>925</v>
      </c>
      <c r="AK145" s="72" t="s">
        <v>925</v>
      </c>
    </row>
    <row r="146" spans="1:37" ht="13.15" x14ac:dyDescent="0.4">
      <c r="A146" s="53">
        <v>11010010</v>
      </c>
      <c r="B146" s="54">
        <v>1</v>
      </c>
      <c r="C146" s="53">
        <v>8010237</v>
      </c>
      <c r="D146" s="54">
        <v>7010237</v>
      </c>
      <c r="E146" s="55">
        <v>143</v>
      </c>
      <c r="F146" s="41" t="s">
        <v>597</v>
      </c>
      <c r="G146" s="41">
        <v>9622</v>
      </c>
      <c r="H146" s="56" t="s">
        <v>942</v>
      </c>
      <c r="I146" s="57">
        <v>8.2890999999999995</v>
      </c>
      <c r="J146" s="58">
        <v>-3.67</v>
      </c>
      <c r="K146" s="59">
        <v>-11.3</v>
      </c>
      <c r="L146" s="58">
        <v>-11.3</v>
      </c>
      <c r="M146" s="60">
        <v>143</v>
      </c>
      <c r="N146" s="58">
        <v>-3.47</v>
      </c>
      <c r="O146" s="60">
        <v>101</v>
      </c>
      <c r="P146" s="58">
        <v>-2.85</v>
      </c>
      <c r="Q146" s="60">
        <v>62</v>
      </c>
      <c r="R146" s="58" t="s">
        <v>710</v>
      </c>
      <c r="S146" s="60" t="s">
        <v>711</v>
      </c>
      <c r="T146" s="58" t="s">
        <v>710</v>
      </c>
      <c r="U146" s="60" t="s">
        <v>711</v>
      </c>
      <c r="V146" s="61" t="s">
        <v>710</v>
      </c>
      <c r="W146" s="62" t="s">
        <v>711</v>
      </c>
      <c r="X146" s="58" t="s">
        <v>710</v>
      </c>
      <c r="Y146" s="60" t="s">
        <v>711</v>
      </c>
      <c r="Z146" s="63">
        <v>122</v>
      </c>
      <c r="AA146" s="64">
        <v>1</v>
      </c>
      <c r="AB146" s="65">
        <v>259</v>
      </c>
      <c r="AC146" s="66">
        <v>48</v>
      </c>
      <c r="AD146" s="67">
        <v>348</v>
      </c>
      <c r="AE146" s="68">
        <v>-47</v>
      </c>
      <c r="AF146" s="69">
        <v>-89</v>
      </c>
      <c r="AG146" s="64">
        <v>1444</v>
      </c>
      <c r="AH146" s="70">
        <v>-6.71</v>
      </c>
      <c r="AI146" s="59">
        <v>-16.14</v>
      </c>
      <c r="AJ146" s="71" t="s">
        <v>853</v>
      </c>
      <c r="AK146" s="72" t="s">
        <v>854</v>
      </c>
    </row>
    <row r="147" spans="1:37" ht="13.15" x14ac:dyDescent="0.4">
      <c r="A147" s="53">
        <v>11010010</v>
      </c>
      <c r="B147" s="54">
        <v>1</v>
      </c>
      <c r="C147" s="53">
        <v>8010237</v>
      </c>
      <c r="D147" s="54">
        <v>7010237</v>
      </c>
      <c r="E147" s="55">
        <v>144</v>
      </c>
      <c r="F147" s="41" t="s">
        <v>392</v>
      </c>
      <c r="G147" s="41">
        <v>5912</v>
      </c>
      <c r="H147" s="56" t="s">
        <v>943</v>
      </c>
      <c r="I147" s="57">
        <v>9.5870999999999995</v>
      </c>
      <c r="J147" s="58">
        <v>-4.72</v>
      </c>
      <c r="K147" s="59">
        <v>-11.3</v>
      </c>
      <c r="L147" s="58">
        <v>-11.3</v>
      </c>
      <c r="M147" s="60">
        <v>144</v>
      </c>
      <c r="N147" s="58" t="s">
        <v>710</v>
      </c>
      <c r="O147" s="60" t="s">
        <v>711</v>
      </c>
      <c r="P147" s="58" t="s">
        <v>710</v>
      </c>
      <c r="Q147" s="60" t="s">
        <v>711</v>
      </c>
      <c r="R147" s="58" t="s">
        <v>710</v>
      </c>
      <c r="S147" s="60" t="s">
        <v>711</v>
      </c>
      <c r="T147" s="58" t="s">
        <v>710</v>
      </c>
      <c r="U147" s="60" t="s">
        <v>711</v>
      </c>
      <c r="V147" s="61" t="s">
        <v>710</v>
      </c>
      <c r="W147" s="62" t="s">
        <v>711</v>
      </c>
      <c r="X147" s="58" t="s">
        <v>710</v>
      </c>
      <c r="Y147" s="60" t="s">
        <v>711</v>
      </c>
      <c r="Z147" s="63">
        <v>56</v>
      </c>
      <c r="AA147" s="64"/>
      <c r="AB147" s="65">
        <v>3706</v>
      </c>
      <c r="AC147" s="66">
        <v>3</v>
      </c>
      <c r="AD147" s="67">
        <v>695</v>
      </c>
      <c r="AE147" s="68">
        <v>-3</v>
      </c>
      <c r="AF147" s="69">
        <v>3011</v>
      </c>
      <c r="AG147" s="64">
        <v>6917</v>
      </c>
      <c r="AH147" s="70">
        <v>-4.76</v>
      </c>
      <c r="AI147" s="59">
        <v>44.97</v>
      </c>
      <c r="AJ147" s="71" t="s">
        <v>853</v>
      </c>
      <c r="AK147" s="72" t="s">
        <v>854</v>
      </c>
    </row>
    <row r="148" spans="1:37" ht="13.15" x14ac:dyDescent="0.4">
      <c r="A148" s="53">
        <v>11010010</v>
      </c>
      <c r="B148" s="54">
        <v>1</v>
      </c>
      <c r="C148" s="53">
        <v>8010030</v>
      </c>
      <c r="D148" s="54">
        <v>7010002</v>
      </c>
      <c r="E148" s="55">
        <v>145</v>
      </c>
      <c r="F148" s="41" t="s">
        <v>555</v>
      </c>
      <c r="G148" s="41">
        <v>12</v>
      </c>
      <c r="H148" s="56" t="s">
        <v>944</v>
      </c>
      <c r="I148" s="57">
        <v>16.931100000000001</v>
      </c>
      <c r="J148" s="58">
        <v>-3.77</v>
      </c>
      <c r="K148" s="59">
        <v>-11.4</v>
      </c>
      <c r="L148" s="58">
        <v>-11.4</v>
      </c>
      <c r="M148" s="60">
        <v>145</v>
      </c>
      <c r="N148" s="58">
        <v>-2.69</v>
      </c>
      <c r="O148" s="60">
        <v>94</v>
      </c>
      <c r="P148" s="58">
        <v>0.12</v>
      </c>
      <c r="Q148" s="60">
        <v>51</v>
      </c>
      <c r="R148" s="58">
        <v>2.9</v>
      </c>
      <c r="S148" s="60">
        <v>25</v>
      </c>
      <c r="T148" s="58">
        <v>3.01</v>
      </c>
      <c r="U148" s="60">
        <v>10</v>
      </c>
      <c r="V148" s="61">
        <v>1.42</v>
      </c>
      <c r="W148" s="62">
        <v>17</v>
      </c>
      <c r="X148" s="58">
        <v>4.1100000000000003</v>
      </c>
      <c r="Y148" s="60">
        <v>2</v>
      </c>
      <c r="Z148" s="63">
        <v>3298</v>
      </c>
      <c r="AA148" s="64">
        <v>409</v>
      </c>
      <c r="AB148" s="65">
        <v>7368</v>
      </c>
      <c r="AC148" s="66">
        <v>400</v>
      </c>
      <c r="AD148" s="67">
        <v>5245</v>
      </c>
      <c r="AE148" s="68">
        <v>9</v>
      </c>
      <c r="AF148" s="69">
        <v>2123</v>
      </c>
      <c r="AG148" s="64">
        <v>26729</v>
      </c>
      <c r="AH148" s="70">
        <v>-3.74</v>
      </c>
      <c r="AI148" s="59">
        <v>-4.5999999999999996</v>
      </c>
      <c r="AJ148" s="71" t="s">
        <v>862</v>
      </c>
      <c r="AK148" s="73" t="s">
        <v>863</v>
      </c>
    </row>
    <row r="149" spans="1:37" ht="13.15" x14ac:dyDescent="0.4">
      <c r="A149" s="53">
        <v>11010010</v>
      </c>
      <c r="B149" s="54">
        <v>1</v>
      </c>
      <c r="C149" s="53">
        <v>8010152</v>
      </c>
      <c r="D149" s="54">
        <v>7010113</v>
      </c>
      <c r="E149" s="55">
        <v>146</v>
      </c>
      <c r="F149" s="41" t="s">
        <v>945</v>
      </c>
      <c r="G149" s="41">
        <v>4470</v>
      </c>
      <c r="H149" s="56" t="s">
        <v>946</v>
      </c>
      <c r="I149" s="57">
        <v>7.4111000000000002</v>
      </c>
      <c r="J149" s="58">
        <v>-3.95</v>
      </c>
      <c r="K149" s="59">
        <v>-11.5</v>
      </c>
      <c r="L149" s="58">
        <v>-11.5</v>
      </c>
      <c r="M149" s="60">
        <v>146</v>
      </c>
      <c r="N149" s="58">
        <v>-5.77</v>
      </c>
      <c r="O149" s="60">
        <v>105</v>
      </c>
      <c r="P149" s="58">
        <v>-1.48</v>
      </c>
      <c r="Q149" s="60">
        <v>61</v>
      </c>
      <c r="R149" s="58" t="s">
        <v>710</v>
      </c>
      <c r="S149" s="60" t="s">
        <v>711</v>
      </c>
      <c r="T149" s="58" t="s">
        <v>710</v>
      </c>
      <c r="U149" s="60" t="s">
        <v>711</v>
      </c>
      <c r="V149" s="61" t="s">
        <v>710</v>
      </c>
      <c r="W149" s="62" t="s">
        <v>711</v>
      </c>
      <c r="X149" s="58" t="s">
        <v>710</v>
      </c>
      <c r="Y149" s="60" t="s">
        <v>711</v>
      </c>
      <c r="Z149" s="63">
        <v>135</v>
      </c>
      <c r="AA149" s="64">
        <v>552</v>
      </c>
      <c r="AB149" s="65">
        <v>2056</v>
      </c>
      <c r="AC149" s="66"/>
      <c r="AD149" s="67">
        <v>40</v>
      </c>
      <c r="AE149" s="68">
        <v>552</v>
      </c>
      <c r="AF149" s="69">
        <v>2016</v>
      </c>
      <c r="AG149" s="64">
        <v>1973</v>
      </c>
      <c r="AH149" s="70">
        <v>32.799999999999997</v>
      </c>
      <c r="AI149" s="59">
        <v>3647.3</v>
      </c>
      <c r="AJ149" s="71" t="s">
        <v>947</v>
      </c>
      <c r="AK149" s="72" t="s">
        <v>948</v>
      </c>
    </row>
    <row r="150" spans="1:37" ht="13.15" x14ac:dyDescent="0.4">
      <c r="A150" s="53">
        <v>11010010</v>
      </c>
      <c r="B150" s="54">
        <v>1</v>
      </c>
      <c r="C150" s="53">
        <v>8050272</v>
      </c>
      <c r="D150" s="54">
        <v>7010021</v>
      </c>
      <c r="E150" s="55">
        <v>147</v>
      </c>
      <c r="F150" s="41" t="s">
        <v>348</v>
      </c>
      <c r="G150" s="41">
        <v>4633</v>
      </c>
      <c r="H150" s="56" t="s">
        <v>949</v>
      </c>
      <c r="I150" s="57">
        <v>111.0245</v>
      </c>
      <c r="J150" s="58">
        <v>-3.5</v>
      </c>
      <c r="K150" s="59">
        <v>-11.6</v>
      </c>
      <c r="L150" s="58">
        <v>-11.6</v>
      </c>
      <c r="M150" s="60">
        <v>147</v>
      </c>
      <c r="N150" s="58">
        <v>-1.19</v>
      </c>
      <c r="O150" s="60">
        <v>74</v>
      </c>
      <c r="P150" s="58">
        <v>1.04</v>
      </c>
      <c r="Q150" s="60">
        <v>34</v>
      </c>
      <c r="R150" s="58" t="s">
        <v>710</v>
      </c>
      <c r="S150" s="60" t="s">
        <v>711</v>
      </c>
      <c r="T150" s="58" t="s">
        <v>710</v>
      </c>
      <c r="U150" s="60" t="s">
        <v>711</v>
      </c>
      <c r="V150" s="61" t="s">
        <v>710</v>
      </c>
      <c r="W150" s="62" t="s">
        <v>711</v>
      </c>
      <c r="X150" s="58" t="s">
        <v>710</v>
      </c>
      <c r="Y150" s="60" t="s">
        <v>711</v>
      </c>
      <c r="Z150" s="63">
        <v>135</v>
      </c>
      <c r="AA150" s="64"/>
      <c r="AB150" s="65">
        <v>16577</v>
      </c>
      <c r="AC150" s="66">
        <v>9</v>
      </c>
      <c r="AD150" s="67">
        <v>437</v>
      </c>
      <c r="AE150" s="68">
        <v>-9</v>
      </c>
      <c r="AF150" s="69">
        <v>16140</v>
      </c>
      <c r="AG150" s="64">
        <v>49513</v>
      </c>
      <c r="AH150" s="70">
        <v>-3.51</v>
      </c>
      <c r="AI150" s="59">
        <v>23.56</v>
      </c>
      <c r="AJ150" s="71" t="s">
        <v>719</v>
      </c>
      <c r="AK150" s="72" t="s">
        <v>720</v>
      </c>
    </row>
    <row r="151" spans="1:37" ht="13.15" x14ac:dyDescent="0.4">
      <c r="A151" s="53">
        <v>11010010</v>
      </c>
      <c r="B151" s="54">
        <v>1</v>
      </c>
      <c r="C151" s="53">
        <v>8010030</v>
      </c>
      <c r="D151" s="54">
        <v>7010002</v>
      </c>
      <c r="E151" s="55">
        <v>148</v>
      </c>
      <c r="F151" s="41" t="s">
        <v>573</v>
      </c>
      <c r="G151" s="41">
        <v>9912</v>
      </c>
      <c r="H151" s="56" t="s">
        <v>950</v>
      </c>
      <c r="I151" s="57">
        <v>8.9802</v>
      </c>
      <c r="J151" s="58">
        <v>-3.67</v>
      </c>
      <c r="K151" s="59">
        <v>-12</v>
      </c>
      <c r="L151" s="58">
        <v>-12</v>
      </c>
      <c r="M151" s="60">
        <v>148</v>
      </c>
      <c r="N151" s="58">
        <v>-2.63</v>
      </c>
      <c r="O151" s="60">
        <v>93</v>
      </c>
      <c r="P151" s="58" t="s">
        <v>710</v>
      </c>
      <c r="Q151" s="60" t="s">
        <v>711</v>
      </c>
      <c r="R151" s="58" t="s">
        <v>710</v>
      </c>
      <c r="S151" s="60" t="s">
        <v>711</v>
      </c>
      <c r="T151" s="58" t="s">
        <v>710</v>
      </c>
      <c r="U151" s="60" t="s">
        <v>711</v>
      </c>
      <c r="V151" s="61" t="s">
        <v>710</v>
      </c>
      <c r="W151" s="62" t="s">
        <v>711</v>
      </c>
      <c r="X151" s="58" t="s">
        <v>710</v>
      </c>
      <c r="Y151" s="60" t="s">
        <v>711</v>
      </c>
      <c r="Z151" s="63">
        <v>311</v>
      </c>
      <c r="AA151" s="64">
        <v>78</v>
      </c>
      <c r="AB151" s="65">
        <v>3222</v>
      </c>
      <c r="AC151" s="66">
        <v>87</v>
      </c>
      <c r="AD151" s="67">
        <v>981</v>
      </c>
      <c r="AE151" s="68">
        <v>-9</v>
      </c>
      <c r="AF151" s="69">
        <v>2241</v>
      </c>
      <c r="AG151" s="64">
        <v>5005</v>
      </c>
      <c r="AH151" s="70">
        <v>-3.86</v>
      </c>
      <c r="AI151" s="59">
        <v>48.06</v>
      </c>
      <c r="AJ151" s="71" t="s">
        <v>862</v>
      </c>
      <c r="AK151" s="72" t="s">
        <v>863</v>
      </c>
    </row>
    <row r="152" spans="1:37" ht="13.15" x14ac:dyDescent="0.4">
      <c r="A152" s="53">
        <v>11010010</v>
      </c>
      <c r="B152" s="54">
        <v>1</v>
      </c>
      <c r="C152" s="53">
        <v>8010237</v>
      </c>
      <c r="D152" s="54">
        <v>7010237</v>
      </c>
      <c r="E152" s="55">
        <v>149</v>
      </c>
      <c r="F152" s="41" t="s">
        <v>630</v>
      </c>
      <c r="G152" s="41">
        <v>8001</v>
      </c>
      <c r="H152" s="56" t="s">
        <v>951</v>
      </c>
      <c r="I152" s="57">
        <v>9.2287999999999997</v>
      </c>
      <c r="J152" s="58">
        <v>-4.49</v>
      </c>
      <c r="K152" s="59">
        <v>-12</v>
      </c>
      <c r="L152" s="58">
        <v>-12</v>
      </c>
      <c r="M152" s="60">
        <v>149</v>
      </c>
      <c r="N152" s="58">
        <v>-4.16</v>
      </c>
      <c r="O152" s="60">
        <v>102</v>
      </c>
      <c r="P152" s="58" t="s">
        <v>710</v>
      </c>
      <c r="Q152" s="60" t="s">
        <v>711</v>
      </c>
      <c r="R152" s="58" t="s">
        <v>710</v>
      </c>
      <c r="S152" s="60" t="s">
        <v>711</v>
      </c>
      <c r="T152" s="58" t="s">
        <v>710</v>
      </c>
      <c r="U152" s="60" t="s">
        <v>711</v>
      </c>
      <c r="V152" s="61" t="s">
        <v>710</v>
      </c>
      <c r="W152" s="62" t="s">
        <v>711</v>
      </c>
      <c r="X152" s="58" t="s">
        <v>710</v>
      </c>
      <c r="Y152" s="60" t="s">
        <v>711</v>
      </c>
      <c r="Z152" s="63">
        <v>59</v>
      </c>
      <c r="AA152" s="64">
        <v>10</v>
      </c>
      <c r="AB152" s="65">
        <v>259</v>
      </c>
      <c r="AC152" s="66">
        <v>83</v>
      </c>
      <c r="AD152" s="67">
        <v>1454</v>
      </c>
      <c r="AE152" s="68">
        <v>-73</v>
      </c>
      <c r="AF152" s="69">
        <v>-1195</v>
      </c>
      <c r="AG152" s="64">
        <v>1511</v>
      </c>
      <c r="AH152" s="70">
        <v>-8.89</v>
      </c>
      <c r="AI152" s="59">
        <v>-48.57</v>
      </c>
      <c r="AJ152" s="71" t="s">
        <v>853</v>
      </c>
      <c r="AK152" s="72" t="s">
        <v>854</v>
      </c>
    </row>
    <row r="153" spans="1:37" ht="13.5" thickBot="1" x14ac:dyDescent="0.45">
      <c r="A153" s="53">
        <v>11010010</v>
      </c>
      <c r="B153" s="54">
        <v>1</v>
      </c>
      <c r="C153" s="53">
        <v>8010030</v>
      </c>
      <c r="D153" s="54">
        <v>7010002</v>
      </c>
      <c r="E153" s="74">
        <v>150</v>
      </c>
      <c r="F153" s="75" t="s">
        <v>610</v>
      </c>
      <c r="G153" s="75">
        <v>6012</v>
      </c>
      <c r="H153" s="76" t="s">
        <v>952</v>
      </c>
      <c r="I153" s="77">
        <v>17.567900000000002</v>
      </c>
      <c r="J153" s="78">
        <v>-3.72</v>
      </c>
      <c r="K153" s="79">
        <v>-12.2</v>
      </c>
      <c r="L153" s="78">
        <v>-12.2</v>
      </c>
      <c r="M153" s="80">
        <v>150</v>
      </c>
      <c r="N153" s="78">
        <v>-3.37</v>
      </c>
      <c r="O153" s="80">
        <v>100</v>
      </c>
      <c r="P153" s="78" t="s">
        <v>710</v>
      </c>
      <c r="Q153" s="80" t="s">
        <v>711</v>
      </c>
      <c r="R153" s="78" t="s">
        <v>710</v>
      </c>
      <c r="S153" s="80" t="s">
        <v>711</v>
      </c>
      <c r="T153" s="78" t="s">
        <v>710</v>
      </c>
      <c r="U153" s="80" t="s">
        <v>711</v>
      </c>
      <c r="V153" s="81" t="s">
        <v>710</v>
      </c>
      <c r="W153" s="82" t="s">
        <v>711</v>
      </c>
      <c r="X153" s="78" t="s">
        <v>710</v>
      </c>
      <c r="Y153" s="80" t="s">
        <v>711</v>
      </c>
      <c r="Z153" s="83">
        <v>101</v>
      </c>
      <c r="AA153" s="84">
        <v>114</v>
      </c>
      <c r="AB153" s="85">
        <v>585</v>
      </c>
      <c r="AC153" s="86">
        <v>35</v>
      </c>
      <c r="AD153" s="87">
        <v>373</v>
      </c>
      <c r="AE153" s="88">
        <v>79</v>
      </c>
      <c r="AF153" s="89">
        <v>212</v>
      </c>
      <c r="AG153" s="84">
        <v>1226</v>
      </c>
      <c r="AH153" s="90">
        <v>2.85</v>
      </c>
      <c r="AI153" s="79">
        <v>4.82</v>
      </c>
      <c r="AJ153" s="91" t="s">
        <v>862</v>
      </c>
      <c r="AK153" s="73" t="s">
        <v>863</v>
      </c>
    </row>
    <row r="154" spans="1:37" ht="13.15" x14ac:dyDescent="0.4">
      <c r="A154" s="53">
        <v>11010010</v>
      </c>
      <c r="B154" s="54">
        <v>1</v>
      </c>
      <c r="C154" s="53">
        <v>8010030</v>
      </c>
      <c r="D154" s="54">
        <v>7010002</v>
      </c>
      <c r="E154" s="92">
        <v>151</v>
      </c>
      <c r="F154" s="93" t="s">
        <v>604</v>
      </c>
      <c r="G154" s="93">
        <v>7012</v>
      </c>
      <c r="H154" s="94" t="s">
        <v>953</v>
      </c>
      <c r="I154" s="95">
        <v>17.462800000000001</v>
      </c>
      <c r="J154" s="96">
        <v>-3.77</v>
      </c>
      <c r="K154" s="97">
        <v>-12.5</v>
      </c>
      <c r="L154" s="96">
        <v>-12.5</v>
      </c>
      <c r="M154" s="98">
        <v>151</v>
      </c>
      <c r="N154" s="96">
        <v>-3.36</v>
      </c>
      <c r="O154" s="98">
        <v>99</v>
      </c>
      <c r="P154" s="96" t="s">
        <v>710</v>
      </c>
      <c r="Q154" s="98" t="s">
        <v>711</v>
      </c>
      <c r="R154" s="96" t="s">
        <v>710</v>
      </c>
      <c r="S154" s="98" t="s">
        <v>711</v>
      </c>
      <c r="T154" s="96" t="s">
        <v>710</v>
      </c>
      <c r="U154" s="98" t="s">
        <v>711</v>
      </c>
      <c r="V154" s="99" t="s">
        <v>710</v>
      </c>
      <c r="W154" s="100" t="s">
        <v>711</v>
      </c>
      <c r="X154" s="96" t="s">
        <v>710</v>
      </c>
      <c r="Y154" s="98" t="s">
        <v>711</v>
      </c>
      <c r="Z154" s="101">
        <v>192</v>
      </c>
      <c r="AA154" s="102">
        <v>21</v>
      </c>
      <c r="AB154" s="103">
        <v>442</v>
      </c>
      <c r="AC154" s="104">
        <v>19</v>
      </c>
      <c r="AD154" s="105">
        <v>228</v>
      </c>
      <c r="AE154" s="106">
        <v>2</v>
      </c>
      <c r="AF154" s="107">
        <v>214</v>
      </c>
      <c r="AG154" s="102">
        <v>1751</v>
      </c>
      <c r="AH154" s="108">
        <v>-3.69</v>
      </c>
      <c r="AI154" s="97">
        <v>-1.68</v>
      </c>
      <c r="AJ154" s="109" t="s">
        <v>862</v>
      </c>
      <c r="AK154" s="72" t="s">
        <v>863</v>
      </c>
    </row>
    <row r="155" spans="1:37" ht="13.15" x14ac:dyDescent="0.4">
      <c r="A155" s="53">
        <v>11010010</v>
      </c>
      <c r="B155" s="54">
        <v>1</v>
      </c>
      <c r="C155" s="53">
        <v>8010091</v>
      </c>
      <c r="D155" s="54">
        <v>7010015</v>
      </c>
      <c r="E155" s="144">
        <v>152</v>
      </c>
      <c r="F155" s="145" t="s">
        <v>287</v>
      </c>
      <c r="G155" s="145">
        <v>1121</v>
      </c>
      <c r="H155" s="56" t="s">
        <v>954</v>
      </c>
      <c r="I155" s="57">
        <v>11.665900000000001</v>
      </c>
      <c r="J155" s="58">
        <v>-6.15</v>
      </c>
      <c r="K155" s="59">
        <v>-12.9</v>
      </c>
      <c r="L155" s="58">
        <v>-12.9</v>
      </c>
      <c r="M155" s="60">
        <v>152</v>
      </c>
      <c r="N155" s="58">
        <v>0.16</v>
      </c>
      <c r="O155" s="60">
        <v>26</v>
      </c>
      <c r="P155" s="58">
        <v>1.93</v>
      </c>
      <c r="Q155" s="60">
        <v>14</v>
      </c>
      <c r="R155" s="58">
        <v>3.83</v>
      </c>
      <c r="S155" s="60">
        <v>13</v>
      </c>
      <c r="T155" s="58">
        <v>3.33</v>
      </c>
      <c r="U155" s="60">
        <v>6</v>
      </c>
      <c r="V155" s="61">
        <v>2.21</v>
      </c>
      <c r="W155" s="62">
        <v>7</v>
      </c>
      <c r="X155" s="58" t="s">
        <v>710</v>
      </c>
      <c r="Y155" s="60" t="s">
        <v>711</v>
      </c>
      <c r="Z155" s="63">
        <v>113</v>
      </c>
      <c r="AA155" s="64"/>
      <c r="AB155" s="65"/>
      <c r="AC155" s="66"/>
      <c r="AD155" s="67">
        <v>51</v>
      </c>
      <c r="AE155" s="68"/>
      <c r="AF155" s="69">
        <v>-51</v>
      </c>
      <c r="AG155" s="64">
        <v>12091</v>
      </c>
      <c r="AH155" s="70">
        <v>-6.15</v>
      </c>
      <c r="AI155" s="59">
        <v>-13.22</v>
      </c>
      <c r="AJ155" s="71" t="s">
        <v>793</v>
      </c>
      <c r="AK155" s="72" t="s">
        <v>794</v>
      </c>
    </row>
    <row r="156" spans="1:37" ht="13.15" x14ac:dyDescent="0.4">
      <c r="A156" s="53">
        <v>11010010</v>
      </c>
      <c r="B156" s="54">
        <v>1</v>
      </c>
      <c r="C156" s="53">
        <v>8020072</v>
      </c>
      <c r="D156" s="54">
        <v>7010140</v>
      </c>
      <c r="E156" s="144">
        <v>153</v>
      </c>
      <c r="F156" s="145" t="s">
        <v>325</v>
      </c>
      <c r="G156" s="145">
        <v>2465</v>
      </c>
      <c r="H156" s="56" t="s">
        <v>955</v>
      </c>
      <c r="I156" s="57">
        <v>861.18359999999996</v>
      </c>
      <c r="J156" s="58">
        <v>-6.05</v>
      </c>
      <c r="K156" s="59">
        <v>-12.9</v>
      </c>
      <c r="L156" s="58">
        <v>-12.9</v>
      </c>
      <c r="M156" s="60">
        <v>153</v>
      </c>
      <c r="N156" s="58">
        <v>-1.38</v>
      </c>
      <c r="O156" s="60">
        <v>77</v>
      </c>
      <c r="P156" s="58">
        <v>1.36</v>
      </c>
      <c r="Q156" s="60">
        <v>26</v>
      </c>
      <c r="R156" s="58">
        <v>3</v>
      </c>
      <c r="S156" s="60">
        <v>22</v>
      </c>
      <c r="T156" s="58">
        <v>2.5099999999999998</v>
      </c>
      <c r="U156" s="60">
        <v>17</v>
      </c>
      <c r="V156" s="61" t="s">
        <v>710</v>
      </c>
      <c r="W156" s="62" t="s">
        <v>711</v>
      </c>
      <c r="X156" s="58" t="s">
        <v>710</v>
      </c>
      <c r="Y156" s="60" t="s">
        <v>711</v>
      </c>
      <c r="Z156" s="63">
        <v>1437</v>
      </c>
      <c r="AA156" s="64">
        <v>198</v>
      </c>
      <c r="AB156" s="65">
        <v>18253</v>
      </c>
      <c r="AC156" s="66">
        <v>638</v>
      </c>
      <c r="AD156" s="67">
        <v>6847</v>
      </c>
      <c r="AE156" s="68">
        <v>-440</v>
      </c>
      <c r="AF156" s="69">
        <v>11406</v>
      </c>
      <c r="AG156" s="64">
        <v>28386</v>
      </c>
      <c r="AH156" s="70">
        <v>-7.47</v>
      </c>
      <c r="AI156" s="59">
        <v>33.31</v>
      </c>
      <c r="AJ156" s="71" t="s">
        <v>914</v>
      </c>
      <c r="AK156" s="72" t="s">
        <v>915</v>
      </c>
    </row>
    <row r="157" spans="1:37" ht="13.15" x14ac:dyDescent="0.4">
      <c r="A157" s="53">
        <v>11010010</v>
      </c>
      <c r="B157" s="54">
        <v>1</v>
      </c>
      <c r="C157" s="53">
        <v>8030140</v>
      </c>
      <c r="D157" s="54">
        <v>7010043</v>
      </c>
      <c r="E157" s="144">
        <v>154</v>
      </c>
      <c r="F157" s="145" t="s">
        <v>576</v>
      </c>
      <c r="G157" s="145">
        <v>4941</v>
      </c>
      <c r="H157" s="56" t="s">
        <v>956</v>
      </c>
      <c r="I157" s="57">
        <v>9.3964999999999996</v>
      </c>
      <c r="J157" s="58">
        <v>-5.7</v>
      </c>
      <c r="K157" s="59">
        <v>-13</v>
      </c>
      <c r="L157" s="58">
        <v>-13</v>
      </c>
      <c r="M157" s="60">
        <v>154</v>
      </c>
      <c r="N157" s="58" t="s">
        <v>710</v>
      </c>
      <c r="O157" s="60" t="s">
        <v>711</v>
      </c>
      <c r="P157" s="58" t="s">
        <v>710</v>
      </c>
      <c r="Q157" s="60" t="s">
        <v>711</v>
      </c>
      <c r="R157" s="58" t="s">
        <v>710</v>
      </c>
      <c r="S157" s="60" t="s">
        <v>711</v>
      </c>
      <c r="T157" s="58" t="s">
        <v>710</v>
      </c>
      <c r="U157" s="60" t="s">
        <v>711</v>
      </c>
      <c r="V157" s="61" t="s">
        <v>710</v>
      </c>
      <c r="W157" s="62" t="s">
        <v>711</v>
      </c>
      <c r="X157" s="58" t="s">
        <v>710</v>
      </c>
      <c r="Y157" s="60" t="s">
        <v>711</v>
      </c>
      <c r="Z157" s="63">
        <v>99</v>
      </c>
      <c r="AA157" s="64">
        <v>148</v>
      </c>
      <c r="AB157" s="65">
        <v>886</v>
      </c>
      <c r="AC157" s="66">
        <v>4</v>
      </c>
      <c r="AD157" s="67">
        <v>808</v>
      </c>
      <c r="AE157" s="68">
        <v>144</v>
      </c>
      <c r="AF157" s="69">
        <v>78</v>
      </c>
      <c r="AG157" s="64">
        <v>2939</v>
      </c>
      <c r="AH157" s="70">
        <v>-0.84</v>
      </c>
      <c r="AI157" s="59">
        <v>-10.51</v>
      </c>
      <c r="AJ157" s="71" t="s">
        <v>715</v>
      </c>
      <c r="AK157" s="72" t="s">
        <v>716</v>
      </c>
    </row>
    <row r="158" spans="1:37" ht="13.15" x14ac:dyDescent="0.4">
      <c r="A158" s="53">
        <v>11010010</v>
      </c>
      <c r="B158" s="54">
        <v>1</v>
      </c>
      <c r="C158" s="53">
        <v>8010012</v>
      </c>
      <c r="D158" s="54">
        <v>7010014</v>
      </c>
      <c r="E158" s="144">
        <v>155</v>
      </c>
      <c r="F158" s="145" t="s">
        <v>957</v>
      </c>
      <c r="G158" s="145">
        <v>1142</v>
      </c>
      <c r="H158" s="56" t="s">
        <v>958</v>
      </c>
      <c r="I158" s="57" t="s">
        <v>959</v>
      </c>
      <c r="J158" s="58"/>
      <c r="K158" s="59"/>
      <c r="L158" s="58" t="s">
        <v>710</v>
      </c>
      <c r="M158" s="60" t="s">
        <v>711</v>
      </c>
      <c r="N158" s="58" t="s">
        <v>710</v>
      </c>
      <c r="O158" s="60" t="s">
        <v>711</v>
      </c>
      <c r="P158" s="58" t="s">
        <v>710</v>
      </c>
      <c r="Q158" s="60" t="s">
        <v>711</v>
      </c>
      <c r="R158" s="58" t="s">
        <v>710</v>
      </c>
      <c r="S158" s="60" t="s">
        <v>711</v>
      </c>
      <c r="T158" s="58" t="s">
        <v>710</v>
      </c>
      <c r="U158" s="60" t="s">
        <v>711</v>
      </c>
      <c r="V158" s="61" t="s">
        <v>710</v>
      </c>
      <c r="W158" s="62" t="s">
        <v>711</v>
      </c>
      <c r="X158" s="58" t="s">
        <v>710</v>
      </c>
      <c r="Y158" s="60" t="s">
        <v>711</v>
      </c>
      <c r="Z158" s="63"/>
      <c r="AA158" s="64"/>
      <c r="AB158" s="65">
        <v>208</v>
      </c>
      <c r="AC158" s="66"/>
      <c r="AD158" s="67">
        <v>19273</v>
      </c>
      <c r="AE158" s="68"/>
      <c r="AF158" s="69">
        <v>-19065</v>
      </c>
      <c r="AG158" s="64"/>
      <c r="AH158" s="70"/>
      <c r="AI158" s="59"/>
      <c r="AJ158" s="71" t="s">
        <v>731</v>
      </c>
      <c r="AK158" s="72" t="s">
        <v>732</v>
      </c>
    </row>
    <row r="159" spans="1:37" ht="13.15" x14ac:dyDescent="0.4">
      <c r="A159" s="53">
        <v>11010010</v>
      </c>
      <c r="B159" s="54">
        <v>1</v>
      </c>
      <c r="C159" s="53">
        <v>8010024</v>
      </c>
      <c r="D159" s="54">
        <v>7010061</v>
      </c>
      <c r="E159" s="144">
        <v>156</v>
      </c>
      <c r="F159" s="145" t="s">
        <v>960</v>
      </c>
      <c r="G159" s="145">
        <v>2481</v>
      </c>
      <c r="H159" s="56" t="s">
        <v>961</v>
      </c>
      <c r="I159" s="57" t="s">
        <v>959</v>
      </c>
      <c r="J159" s="58"/>
      <c r="K159" s="59"/>
      <c r="L159" s="58" t="s">
        <v>710</v>
      </c>
      <c r="M159" s="60" t="s">
        <v>711</v>
      </c>
      <c r="N159" s="58" t="s">
        <v>710</v>
      </c>
      <c r="O159" s="60" t="s">
        <v>711</v>
      </c>
      <c r="P159" s="58" t="s">
        <v>710</v>
      </c>
      <c r="Q159" s="60" t="s">
        <v>711</v>
      </c>
      <c r="R159" s="58" t="s">
        <v>710</v>
      </c>
      <c r="S159" s="60" t="s">
        <v>711</v>
      </c>
      <c r="T159" s="58" t="s">
        <v>710</v>
      </c>
      <c r="U159" s="60" t="s">
        <v>711</v>
      </c>
      <c r="V159" s="61" t="s">
        <v>710</v>
      </c>
      <c r="W159" s="62" t="s">
        <v>711</v>
      </c>
      <c r="X159" s="58" t="s">
        <v>710</v>
      </c>
      <c r="Y159" s="60" t="s">
        <v>711</v>
      </c>
      <c r="Z159" s="63"/>
      <c r="AA159" s="64"/>
      <c r="AB159" s="65"/>
      <c r="AC159" s="66"/>
      <c r="AD159" s="67">
        <v>3342</v>
      </c>
      <c r="AE159" s="68"/>
      <c r="AF159" s="69">
        <v>-3342</v>
      </c>
      <c r="AG159" s="64"/>
      <c r="AH159" s="70"/>
      <c r="AI159" s="59"/>
      <c r="AJ159" s="71" t="s">
        <v>796</v>
      </c>
      <c r="AK159" s="72" t="s">
        <v>797</v>
      </c>
    </row>
    <row r="160" spans="1:37" ht="13.15" x14ac:dyDescent="0.4">
      <c r="A160" s="53">
        <v>11010010</v>
      </c>
      <c r="B160" s="54">
        <v>1</v>
      </c>
      <c r="C160" s="53">
        <v>8040304</v>
      </c>
      <c r="D160" s="54">
        <v>7010217</v>
      </c>
      <c r="E160" s="144">
        <v>157</v>
      </c>
      <c r="F160" s="145" t="s">
        <v>962</v>
      </c>
      <c r="G160" s="145">
        <v>4564</v>
      </c>
      <c r="H160" s="56" t="s">
        <v>963</v>
      </c>
      <c r="I160" s="57" t="s">
        <v>959</v>
      </c>
      <c r="J160" s="58"/>
      <c r="K160" s="59"/>
      <c r="L160" s="58" t="s">
        <v>710</v>
      </c>
      <c r="M160" s="60" t="s">
        <v>711</v>
      </c>
      <c r="N160" s="58" t="s">
        <v>710</v>
      </c>
      <c r="O160" s="60" t="s">
        <v>711</v>
      </c>
      <c r="P160" s="58" t="s">
        <v>710</v>
      </c>
      <c r="Q160" s="60" t="s">
        <v>711</v>
      </c>
      <c r="R160" s="58" t="s">
        <v>710</v>
      </c>
      <c r="S160" s="60" t="s">
        <v>711</v>
      </c>
      <c r="T160" s="58" t="s">
        <v>710</v>
      </c>
      <c r="U160" s="60" t="s">
        <v>711</v>
      </c>
      <c r="V160" s="61" t="s">
        <v>710</v>
      </c>
      <c r="W160" s="62" t="s">
        <v>711</v>
      </c>
      <c r="X160" s="58" t="s">
        <v>710</v>
      </c>
      <c r="Y160" s="60" t="s">
        <v>711</v>
      </c>
      <c r="Z160" s="63"/>
      <c r="AA160" s="64"/>
      <c r="AB160" s="65">
        <v>5045</v>
      </c>
      <c r="AC160" s="66"/>
      <c r="AD160" s="67">
        <v>1315</v>
      </c>
      <c r="AE160" s="68"/>
      <c r="AF160" s="69">
        <v>3730</v>
      </c>
      <c r="AG160" s="64"/>
      <c r="AH160" s="70"/>
      <c r="AI160" s="59"/>
      <c r="AJ160" s="71" t="s">
        <v>830</v>
      </c>
      <c r="AK160" s="72" t="s">
        <v>830</v>
      </c>
    </row>
    <row r="161" spans="1:37" ht="13.5" thickBot="1" x14ac:dyDescent="0.45">
      <c r="A161" s="53">
        <v>11010010</v>
      </c>
      <c r="B161" s="54">
        <v>1</v>
      </c>
      <c r="C161" s="53">
        <v>8040304</v>
      </c>
      <c r="D161" s="54">
        <v>7010217</v>
      </c>
      <c r="E161" s="55">
        <v>158</v>
      </c>
      <c r="F161" s="41" t="s">
        <v>964</v>
      </c>
      <c r="G161" s="41">
        <v>5564</v>
      </c>
      <c r="H161" s="146" t="s">
        <v>965</v>
      </c>
      <c r="I161" s="147" t="s">
        <v>959</v>
      </c>
      <c r="J161" s="148"/>
      <c r="K161" s="149"/>
      <c r="L161" s="148" t="s">
        <v>710</v>
      </c>
      <c r="M161" s="150" t="s">
        <v>711</v>
      </c>
      <c r="N161" s="148" t="s">
        <v>710</v>
      </c>
      <c r="O161" s="150" t="s">
        <v>711</v>
      </c>
      <c r="P161" s="148" t="s">
        <v>710</v>
      </c>
      <c r="Q161" s="150" t="s">
        <v>711</v>
      </c>
      <c r="R161" s="148" t="s">
        <v>710</v>
      </c>
      <c r="S161" s="150" t="s">
        <v>711</v>
      </c>
      <c r="T161" s="148" t="s">
        <v>710</v>
      </c>
      <c r="U161" s="150" t="s">
        <v>711</v>
      </c>
      <c r="V161" s="151" t="s">
        <v>710</v>
      </c>
      <c r="W161" s="152" t="s">
        <v>711</v>
      </c>
      <c r="X161" s="148" t="s">
        <v>710</v>
      </c>
      <c r="Y161" s="150" t="s">
        <v>711</v>
      </c>
      <c r="Z161" s="153"/>
      <c r="AA161" s="154"/>
      <c r="AB161" s="155">
        <v>178</v>
      </c>
      <c r="AC161" s="156"/>
      <c r="AD161" s="157">
        <v>46</v>
      </c>
      <c r="AE161" s="158"/>
      <c r="AF161" s="159">
        <v>132</v>
      </c>
      <c r="AG161" s="154"/>
      <c r="AH161" s="160"/>
      <c r="AI161" s="149"/>
      <c r="AJ161" s="161" t="s">
        <v>830</v>
      </c>
      <c r="AK161" s="73" t="s">
        <v>830</v>
      </c>
    </row>
    <row r="162" spans="1:37" ht="13.5" thickBot="1" x14ac:dyDescent="0.45">
      <c r="A162" s="53"/>
      <c r="B162" s="54">
        <v>2</v>
      </c>
      <c r="C162" s="53" t="s">
        <v>966</v>
      </c>
      <c r="D162" s="54" t="s">
        <v>966</v>
      </c>
      <c r="E162" s="22" t="s">
        <v>674</v>
      </c>
      <c r="F162" s="21" t="s">
        <v>967</v>
      </c>
      <c r="G162" s="21" t="s">
        <v>710</v>
      </c>
      <c r="H162" s="162" t="s">
        <v>968</v>
      </c>
      <c r="I162" s="163" t="s">
        <v>959</v>
      </c>
      <c r="J162" s="164">
        <v>-3.53</v>
      </c>
      <c r="K162" s="165">
        <v>-7.1</v>
      </c>
      <c r="L162" s="164">
        <v>-7.1</v>
      </c>
      <c r="M162" s="166">
        <v>154</v>
      </c>
      <c r="N162" s="164">
        <v>-0.65</v>
      </c>
      <c r="O162" s="167">
        <v>105</v>
      </c>
      <c r="P162" s="164">
        <v>1.1499999999999999</v>
      </c>
      <c r="Q162" s="167">
        <v>62</v>
      </c>
      <c r="R162" s="164">
        <v>3.24</v>
      </c>
      <c r="S162" s="167">
        <v>44</v>
      </c>
      <c r="T162" s="164">
        <v>2.34</v>
      </c>
      <c r="U162" s="167">
        <v>39</v>
      </c>
      <c r="V162" s="168">
        <v>1.76</v>
      </c>
      <c r="W162" s="169">
        <v>24</v>
      </c>
      <c r="X162" s="164">
        <v>3.18</v>
      </c>
      <c r="Y162" s="167">
        <v>9</v>
      </c>
      <c r="Z162" s="170">
        <v>497630</v>
      </c>
      <c r="AA162" s="171">
        <v>269953</v>
      </c>
      <c r="AB162" s="172">
        <v>7558921</v>
      </c>
      <c r="AC162" s="173">
        <v>490375</v>
      </c>
      <c r="AD162" s="174">
        <v>5508504</v>
      </c>
      <c r="AE162" s="175">
        <v>-220422</v>
      </c>
      <c r="AF162" s="166">
        <v>2050417</v>
      </c>
      <c r="AG162" s="175">
        <v>19423455</v>
      </c>
      <c r="AH162" s="176"/>
      <c r="AI162" s="177"/>
      <c r="AJ162" s="178"/>
    </row>
    <row r="163" spans="1:37" ht="13.5" thickBot="1" x14ac:dyDescent="0.45">
      <c r="A163" s="53"/>
      <c r="B163" s="54">
        <v>3</v>
      </c>
      <c r="C163" s="53" t="s">
        <v>966</v>
      </c>
      <c r="D163" s="54" t="s">
        <v>966</v>
      </c>
      <c r="E163" s="22" t="s">
        <v>674</v>
      </c>
      <c r="F163" s="21" t="s">
        <v>967</v>
      </c>
      <c r="G163" s="21" t="s">
        <v>710</v>
      </c>
      <c r="H163" s="162" t="s">
        <v>969</v>
      </c>
      <c r="I163" s="163"/>
      <c r="J163" s="179">
        <v>-3.04</v>
      </c>
      <c r="K163" s="180">
        <v>-6.12</v>
      </c>
      <c r="L163" s="179">
        <v>-6.12</v>
      </c>
      <c r="M163" s="181" t="s">
        <v>711</v>
      </c>
      <c r="N163" s="179">
        <v>-0.61</v>
      </c>
      <c r="O163" s="182" t="s">
        <v>711</v>
      </c>
      <c r="P163" s="179">
        <v>0.38</v>
      </c>
      <c r="Q163" s="182" t="s">
        <v>711</v>
      </c>
      <c r="R163" s="179">
        <v>3.54</v>
      </c>
      <c r="S163" s="182" t="s">
        <v>711</v>
      </c>
      <c r="T163" s="179">
        <v>1.98</v>
      </c>
      <c r="U163" s="181" t="s">
        <v>711</v>
      </c>
      <c r="V163" s="183">
        <v>0.7</v>
      </c>
      <c r="W163" s="184" t="s">
        <v>711</v>
      </c>
      <c r="X163" s="179">
        <v>2.69</v>
      </c>
      <c r="Y163" s="181"/>
      <c r="Z163" s="185"/>
      <c r="AA163" s="186"/>
      <c r="AB163" s="187"/>
      <c r="AC163" s="188"/>
      <c r="AD163" s="189"/>
      <c r="AE163" s="190"/>
      <c r="AF163" s="181"/>
      <c r="AG163" s="191"/>
      <c r="AH163" s="162"/>
      <c r="AI163" s="162"/>
      <c r="AJ163" s="178"/>
    </row>
    <row r="164" spans="1:37" s="200" customFormat="1" ht="13.15" x14ac:dyDescent="0.4">
      <c r="A164" s="309"/>
      <c r="B164" s="310"/>
      <c r="C164" s="310"/>
      <c r="D164" s="310"/>
      <c r="E164" s="192" t="s">
        <v>970</v>
      </c>
      <c r="F164" s="193"/>
      <c r="G164" s="193"/>
      <c r="H164" s="194"/>
      <c r="I164" s="195"/>
      <c r="J164" s="196"/>
      <c r="K164" s="196"/>
      <c r="L164" s="197"/>
      <c r="M164" s="198"/>
      <c r="N164" s="197"/>
      <c r="O164" s="198"/>
      <c r="P164" s="197"/>
      <c r="Q164" s="198"/>
      <c r="R164" s="197"/>
      <c r="S164" s="198"/>
      <c r="T164" s="197"/>
      <c r="U164" s="198"/>
      <c r="V164" s="197"/>
      <c r="W164" s="198"/>
      <c r="X164" s="197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4"/>
      <c r="AI164" s="194"/>
      <c r="AJ164" s="199"/>
      <c r="AK164" s="21"/>
    </row>
    <row r="165" spans="1:37" s="200" customFormat="1" ht="17.649999999999999" x14ac:dyDescent="0.5">
      <c r="A165" s="39" t="s">
        <v>648</v>
      </c>
      <c r="B165" s="40" t="s">
        <v>690</v>
      </c>
      <c r="C165" s="39" t="s">
        <v>691</v>
      </c>
      <c r="D165" s="40" t="s">
        <v>692</v>
      </c>
      <c r="E165" s="22"/>
      <c r="F165" s="21"/>
      <c r="G165" s="21"/>
      <c r="H165" s="201" t="s">
        <v>971</v>
      </c>
      <c r="I165" s="202"/>
      <c r="J165" s="203"/>
      <c r="K165" s="203"/>
      <c r="L165" s="203"/>
      <c r="M165" s="204"/>
      <c r="N165" s="203"/>
      <c r="O165" s="204"/>
      <c r="P165" s="203"/>
      <c r="Q165" s="204"/>
      <c r="R165" s="203"/>
      <c r="S165" s="204"/>
      <c r="T165" s="203"/>
      <c r="U165" s="204"/>
      <c r="V165" s="203"/>
      <c r="W165" s="204"/>
      <c r="X165" s="203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5"/>
      <c r="AK165" s="21"/>
    </row>
    <row r="166" spans="1:37" s="200" customFormat="1" ht="18" thickBot="1" x14ac:dyDescent="0.55000000000000004">
      <c r="A166" s="21"/>
      <c r="B166" s="21"/>
      <c r="C166" s="21"/>
      <c r="D166" s="21"/>
      <c r="E166" s="206"/>
      <c r="F166" s="207"/>
      <c r="G166" s="207"/>
      <c r="H166" s="208"/>
      <c r="I166" s="209"/>
      <c r="J166" s="210"/>
      <c r="K166" s="210"/>
      <c r="L166" s="210"/>
      <c r="M166" s="211"/>
      <c r="N166" s="210"/>
      <c r="O166" s="211"/>
      <c r="P166" s="210"/>
      <c r="Q166" s="211"/>
      <c r="R166" s="210"/>
      <c r="S166" s="211"/>
      <c r="T166" s="210"/>
      <c r="U166" s="211"/>
      <c r="V166" s="210"/>
      <c r="W166" s="211"/>
      <c r="X166" s="210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"/>
    </row>
    <row r="167" spans="1:37" ht="13.15" x14ac:dyDescent="0.4">
      <c r="A167" s="53">
        <v>11010010</v>
      </c>
      <c r="B167" s="54">
        <v>4</v>
      </c>
      <c r="C167" s="53">
        <v>8010024</v>
      </c>
      <c r="D167" s="54">
        <v>7010061</v>
      </c>
      <c r="E167" s="55">
        <v>159</v>
      </c>
      <c r="F167" s="41" t="s">
        <v>972</v>
      </c>
      <c r="G167" s="41">
        <v>2510</v>
      </c>
      <c r="H167" s="212" t="s">
        <v>973</v>
      </c>
      <c r="I167" s="213">
        <v>10.543200000000001</v>
      </c>
      <c r="J167" s="214">
        <v>0</v>
      </c>
      <c r="K167" s="215"/>
      <c r="L167" s="214" t="s">
        <v>710</v>
      </c>
      <c r="M167" s="216" t="s">
        <v>711</v>
      </c>
      <c r="N167" s="214" t="s">
        <v>710</v>
      </c>
      <c r="O167" s="216" t="s">
        <v>711</v>
      </c>
      <c r="P167" s="214" t="s">
        <v>710</v>
      </c>
      <c r="Q167" s="216" t="s">
        <v>711</v>
      </c>
      <c r="R167" s="214" t="s">
        <v>710</v>
      </c>
      <c r="S167" s="216" t="s">
        <v>711</v>
      </c>
      <c r="T167" s="214">
        <v>-1.23</v>
      </c>
      <c r="U167" s="216">
        <v>39</v>
      </c>
      <c r="V167" s="217" t="s">
        <v>710</v>
      </c>
      <c r="W167" s="218" t="s">
        <v>711</v>
      </c>
      <c r="X167" s="214" t="s">
        <v>710</v>
      </c>
      <c r="Y167" s="216" t="s">
        <v>711</v>
      </c>
      <c r="Z167" s="219">
        <v>1</v>
      </c>
      <c r="AA167" s="220"/>
      <c r="AB167" s="221"/>
      <c r="AC167" s="222"/>
      <c r="AD167" s="223"/>
      <c r="AE167" s="224"/>
      <c r="AF167" s="225"/>
      <c r="AG167" s="220">
        <v>16</v>
      </c>
      <c r="AH167" s="226"/>
      <c r="AI167" s="215"/>
      <c r="AJ167" s="227" t="s">
        <v>796</v>
      </c>
      <c r="AK167" s="72" t="s">
        <v>797</v>
      </c>
    </row>
    <row r="168" spans="1:37" ht="13.15" x14ac:dyDescent="0.4">
      <c r="A168" s="53">
        <v>11010010</v>
      </c>
      <c r="B168" s="54">
        <v>4</v>
      </c>
      <c r="C168" s="53">
        <v>8010237</v>
      </c>
      <c r="D168" s="54">
        <v>7010237</v>
      </c>
      <c r="E168" s="55">
        <v>160</v>
      </c>
      <c r="F168" s="41" t="s">
        <v>974</v>
      </c>
      <c r="G168" s="41">
        <v>5186</v>
      </c>
      <c r="H168" s="56" t="s">
        <v>975</v>
      </c>
      <c r="I168" s="57">
        <v>9.0645000000000007</v>
      </c>
      <c r="J168" s="58">
        <v>-3.73</v>
      </c>
      <c r="K168" s="59"/>
      <c r="L168" s="58" t="s">
        <v>710</v>
      </c>
      <c r="M168" s="60" t="s">
        <v>711</v>
      </c>
      <c r="N168" s="58" t="s">
        <v>710</v>
      </c>
      <c r="O168" s="60" t="s">
        <v>711</v>
      </c>
      <c r="P168" s="58" t="s">
        <v>710</v>
      </c>
      <c r="Q168" s="60" t="s">
        <v>711</v>
      </c>
      <c r="R168" s="58" t="s">
        <v>710</v>
      </c>
      <c r="S168" s="60" t="s">
        <v>711</v>
      </c>
      <c r="T168" s="58" t="s">
        <v>710</v>
      </c>
      <c r="U168" s="60" t="s">
        <v>711</v>
      </c>
      <c r="V168" s="61" t="s">
        <v>710</v>
      </c>
      <c r="W168" s="62" t="s">
        <v>711</v>
      </c>
      <c r="X168" s="58" t="s">
        <v>710</v>
      </c>
      <c r="Y168" s="60" t="s">
        <v>711</v>
      </c>
      <c r="Z168" s="63">
        <v>36</v>
      </c>
      <c r="AA168" s="64">
        <v>15</v>
      </c>
      <c r="AB168" s="65">
        <v>151</v>
      </c>
      <c r="AC168" s="66"/>
      <c r="AD168" s="67"/>
      <c r="AE168" s="68">
        <v>15</v>
      </c>
      <c r="AF168" s="69">
        <v>151</v>
      </c>
      <c r="AG168" s="64">
        <v>1819</v>
      </c>
      <c r="AH168" s="70">
        <v>-2.91</v>
      </c>
      <c r="AI168" s="59"/>
      <c r="AJ168" s="71" t="s">
        <v>853</v>
      </c>
      <c r="AK168" s="72" t="s">
        <v>854</v>
      </c>
    </row>
    <row r="169" spans="1:37" ht="13.15" x14ac:dyDescent="0.4">
      <c r="A169" s="53">
        <v>11010010</v>
      </c>
      <c r="B169" s="54">
        <v>4</v>
      </c>
      <c r="C169" s="53">
        <v>8010022</v>
      </c>
      <c r="D169" s="54">
        <v>7010012</v>
      </c>
      <c r="E169" s="55">
        <v>161</v>
      </c>
      <c r="F169" s="41" t="s">
        <v>976</v>
      </c>
      <c r="G169" s="41">
        <v>5241</v>
      </c>
      <c r="H169" s="56" t="s">
        <v>977</v>
      </c>
      <c r="I169" s="57">
        <v>93.781099999999995</v>
      </c>
      <c r="J169" s="58">
        <v>-2.37</v>
      </c>
      <c r="K169" s="59"/>
      <c r="L169" s="58" t="s">
        <v>710</v>
      </c>
      <c r="M169" s="60" t="s">
        <v>711</v>
      </c>
      <c r="N169" s="58" t="s">
        <v>710</v>
      </c>
      <c r="O169" s="60" t="s">
        <v>711</v>
      </c>
      <c r="P169" s="58" t="s">
        <v>710</v>
      </c>
      <c r="Q169" s="60" t="s">
        <v>711</v>
      </c>
      <c r="R169" s="58" t="s">
        <v>710</v>
      </c>
      <c r="S169" s="60" t="s">
        <v>711</v>
      </c>
      <c r="T169" s="58" t="s">
        <v>710</v>
      </c>
      <c r="U169" s="60" t="s">
        <v>711</v>
      </c>
      <c r="V169" s="61" t="s">
        <v>710</v>
      </c>
      <c r="W169" s="62" t="s">
        <v>711</v>
      </c>
      <c r="X169" s="58" t="s">
        <v>710</v>
      </c>
      <c r="Y169" s="60" t="s">
        <v>711</v>
      </c>
      <c r="Z169" s="63">
        <v>6879</v>
      </c>
      <c r="AA169" s="64">
        <v>4420</v>
      </c>
      <c r="AB169" s="65">
        <v>185637</v>
      </c>
      <c r="AC169" s="66">
        <v>4408</v>
      </c>
      <c r="AD169" s="67">
        <v>21277</v>
      </c>
      <c r="AE169" s="68">
        <v>12</v>
      </c>
      <c r="AF169" s="69">
        <v>164360</v>
      </c>
      <c r="AG169" s="64">
        <v>192872</v>
      </c>
      <c r="AH169" s="70">
        <v>-2.38</v>
      </c>
      <c r="AI169" s="59"/>
      <c r="AJ169" s="71" t="s">
        <v>764</v>
      </c>
      <c r="AK169" s="72" t="s">
        <v>765</v>
      </c>
    </row>
    <row r="170" spans="1:37" ht="13.15" x14ac:dyDescent="0.4">
      <c r="A170" s="53">
        <v>11010010</v>
      </c>
      <c r="B170" s="54">
        <v>4</v>
      </c>
      <c r="C170" s="53">
        <v>8040307</v>
      </c>
      <c r="D170" s="54">
        <v>7010223</v>
      </c>
      <c r="E170" s="55">
        <v>162</v>
      </c>
      <c r="F170" s="41" t="s">
        <v>978</v>
      </c>
      <c r="G170" s="41">
        <v>5247</v>
      </c>
      <c r="H170" s="56" t="s">
        <v>979</v>
      </c>
      <c r="I170" s="57">
        <v>92.4465</v>
      </c>
      <c r="J170" s="58">
        <v>0</v>
      </c>
      <c r="K170" s="59"/>
      <c r="L170" s="58" t="s">
        <v>710</v>
      </c>
      <c r="M170" s="60" t="s">
        <v>711</v>
      </c>
      <c r="N170" s="58" t="s">
        <v>710</v>
      </c>
      <c r="O170" s="60" t="s">
        <v>711</v>
      </c>
      <c r="P170" s="58" t="s">
        <v>710</v>
      </c>
      <c r="Q170" s="60" t="s">
        <v>711</v>
      </c>
      <c r="R170" s="58" t="s">
        <v>710</v>
      </c>
      <c r="S170" s="60" t="s">
        <v>711</v>
      </c>
      <c r="T170" s="58" t="s">
        <v>710</v>
      </c>
      <c r="U170" s="60" t="s">
        <v>711</v>
      </c>
      <c r="V170" s="61" t="s">
        <v>710</v>
      </c>
      <c r="W170" s="62" t="s">
        <v>711</v>
      </c>
      <c r="X170" s="58" t="s">
        <v>710</v>
      </c>
      <c r="Y170" s="60" t="s">
        <v>711</v>
      </c>
      <c r="Z170" s="63">
        <v>56</v>
      </c>
      <c r="AA170" s="64">
        <v>286</v>
      </c>
      <c r="AB170" s="65">
        <v>2810</v>
      </c>
      <c r="AC170" s="66">
        <v>67</v>
      </c>
      <c r="AD170" s="67">
        <v>804</v>
      </c>
      <c r="AE170" s="68">
        <v>219</v>
      </c>
      <c r="AF170" s="69">
        <v>2006</v>
      </c>
      <c r="AG170" s="64">
        <v>2243</v>
      </c>
      <c r="AH170" s="70">
        <v>15.69</v>
      </c>
      <c r="AI170" s="59"/>
      <c r="AJ170" s="71" t="s">
        <v>747</v>
      </c>
      <c r="AK170" s="72" t="s">
        <v>748</v>
      </c>
    </row>
    <row r="171" spans="1:37" ht="13.15" x14ac:dyDescent="0.4">
      <c r="A171" s="53">
        <v>11010010</v>
      </c>
      <c r="B171" s="54">
        <v>4</v>
      </c>
      <c r="C171" s="53">
        <v>8010022</v>
      </c>
      <c r="D171" s="54">
        <v>7010012</v>
      </c>
      <c r="E171" s="55">
        <v>163</v>
      </c>
      <c r="F171" s="41" t="s">
        <v>980</v>
      </c>
      <c r="G171" s="41">
        <v>5260</v>
      </c>
      <c r="H171" s="56" t="s">
        <v>981</v>
      </c>
      <c r="I171" s="57">
        <v>94.601900000000001</v>
      </c>
      <c r="J171" s="58">
        <v>-2.61</v>
      </c>
      <c r="K171" s="59"/>
      <c r="L171" s="58" t="s">
        <v>710</v>
      </c>
      <c r="M171" s="60" t="s">
        <v>711</v>
      </c>
      <c r="N171" s="58" t="s">
        <v>710</v>
      </c>
      <c r="O171" s="60" t="s">
        <v>711</v>
      </c>
      <c r="P171" s="58" t="s">
        <v>710</v>
      </c>
      <c r="Q171" s="60" t="s">
        <v>711</v>
      </c>
      <c r="R171" s="58" t="s">
        <v>710</v>
      </c>
      <c r="S171" s="60" t="s">
        <v>711</v>
      </c>
      <c r="T171" s="58" t="s">
        <v>710</v>
      </c>
      <c r="U171" s="60" t="s">
        <v>711</v>
      </c>
      <c r="V171" s="61" t="s">
        <v>710</v>
      </c>
      <c r="W171" s="62" t="s">
        <v>711</v>
      </c>
      <c r="X171" s="58" t="s">
        <v>710</v>
      </c>
      <c r="Y171" s="60" t="s">
        <v>711</v>
      </c>
      <c r="Z171" s="63">
        <v>759</v>
      </c>
      <c r="AA171" s="64">
        <v>4632</v>
      </c>
      <c r="AB171" s="65">
        <v>77267</v>
      </c>
      <c r="AC171" s="66">
        <v>2004</v>
      </c>
      <c r="AD171" s="67">
        <v>4366</v>
      </c>
      <c r="AE171" s="68">
        <v>2628</v>
      </c>
      <c r="AF171" s="69">
        <v>72901</v>
      </c>
      <c r="AG171" s="64">
        <v>70022</v>
      </c>
      <c r="AH171" s="70">
        <v>1.18</v>
      </c>
      <c r="AI171" s="59"/>
      <c r="AJ171" s="71" t="s">
        <v>764</v>
      </c>
      <c r="AK171" s="72" t="s">
        <v>765</v>
      </c>
    </row>
    <row r="172" spans="1:37" ht="13.15" x14ac:dyDescent="0.4">
      <c r="A172" s="53">
        <v>11010010</v>
      </c>
      <c r="B172" s="54">
        <v>4</v>
      </c>
      <c r="C172" s="53">
        <v>8020072</v>
      </c>
      <c r="D172" s="54">
        <v>7010140</v>
      </c>
      <c r="E172" s="55">
        <v>164</v>
      </c>
      <c r="F172" s="41" t="s">
        <v>982</v>
      </c>
      <c r="G172" s="41">
        <v>5263</v>
      </c>
      <c r="H172" s="56" t="s">
        <v>983</v>
      </c>
      <c r="I172" s="57">
        <v>271.39170000000001</v>
      </c>
      <c r="J172" s="58">
        <v>-5.0999999999999996</v>
      </c>
      <c r="K172" s="59"/>
      <c r="L172" s="58" t="s">
        <v>710</v>
      </c>
      <c r="M172" s="60" t="s">
        <v>711</v>
      </c>
      <c r="N172" s="58" t="s">
        <v>710</v>
      </c>
      <c r="O172" s="60" t="s">
        <v>711</v>
      </c>
      <c r="P172" s="58" t="s">
        <v>710</v>
      </c>
      <c r="Q172" s="60" t="s">
        <v>711</v>
      </c>
      <c r="R172" s="58" t="s">
        <v>710</v>
      </c>
      <c r="S172" s="60" t="s">
        <v>711</v>
      </c>
      <c r="T172" s="58" t="s">
        <v>710</v>
      </c>
      <c r="U172" s="60" t="s">
        <v>711</v>
      </c>
      <c r="V172" s="61" t="s">
        <v>710</v>
      </c>
      <c r="W172" s="62" t="s">
        <v>711</v>
      </c>
      <c r="X172" s="58" t="s">
        <v>710</v>
      </c>
      <c r="Y172" s="60" t="s">
        <v>711</v>
      </c>
      <c r="Z172" s="63">
        <v>2063</v>
      </c>
      <c r="AA172" s="64">
        <v>367</v>
      </c>
      <c r="AB172" s="65">
        <v>4060</v>
      </c>
      <c r="AC172" s="66">
        <v>44</v>
      </c>
      <c r="AD172" s="67">
        <v>72</v>
      </c>
      <c r="AE172" s="68">
        <v>323</v>
      </c>
      <c r="AF172" s="69">
        <v>3988</v>
      </c>
      <c r="AG172" s="64">
        <v>4075</v>
      </c>
      <c r="AH172" s="70">
        <v>2.95</v>
      </c>
      <c r="AI172" s="59"/>
      <c r="AJ172" s="71" t="s">
        <v>914</v>
      </c>
      <c r="AK172" s="72" t="s">
        <v>915</v>
      </c>
    </row>
    <row r="173" spans="1:37" ht="13.15" x14ac:dyDescent="0.4">
      <c r="A173" s="53">
        <v>11010010</v>
      </c>
      <c r="B173" s="54">
        <v>4</v>
      </c>
      <c r="C173" s="53">
        <v>8050272</v>
      </c>
      <c r="D173" s="54">
        <v>7010021</v>
      </c>
      <c r="E173" s="55">
        <v>165</v>
      </c>
      <c r="F173" s="41" t="s">
        <v>984</v>
      </c>
      <c r="G173" s="41">
        <v>5264</v>
      </c>
      <c r="H173" s="56" t="s">
        <v>985</v>
      </c>
      <c r="I173" s="57">
        <v>94.956900000000005</v>
      </c>
      <c r="J173" s="58">
        <v>-2.6</v>
      </c>
      <c r="K173" s="59"/>
      <c r="L173" s="58" t="s">
        <v>710</v>
      </c>
      <c r="M173" s="60" t="s">
        <v>711</v>
      </c>
      <c r="N173" s="58" t="s">
        <v>710</v>
      </c>
      <c r="O173" s="60" t="s">
        <v>711</v>
      </c>
      <c r="P173" s="58" t="s">
        <v>710</v>
      </c>
      <c r="Q173" s="60" t="s">
        <v>711</v>
      </c>
      <c r="R173" s="58" t="s">
        <v>710</v>
      </c>
      <c r="S173" s="60" t="s">
        <v>711</v>
      </c>
      <c r="T173" s="58" t="s">
        <v>710</v>
      </c>
      <c r="U173" s="60" t="s">
        <v>711</v>
      </c>
      <c r="V173" s="61" t="s">
        <v>710</v>
      </c>
      <c r="W173" s="62" t="s">
        <v>711</v>
      </c>
      <c r="X173" s="58" t="s">
        <v>710</v>
      </c>
      <c r="Y173" s="60" t="s">
        <v>711</v>
      </c>
      <c r="Z173" s="63">
        <v>78</v>
      </c>
      <c r="AA173" s="64">
        <v>1177</v>
      </c>
      <c r="AB173" s="65">
        <v>17474</v>
      </c>
      <c r="AC173" s="66">
        <v>122</v>
      </c>
      <c r="AD173" s="67">
        <v>608</v>
      </c>
      <c r="AE173" s="68">
        <v>1055</v>
      </c>
      <c r="AF173" s="69">
        <v>16866</v>
      </c>
      <c r="AG173" s="64">
        <v>16157</v>
      </c>
      <c r="AH173" s="70">
        <v>4.1399999999999997</v>
      </c>
      <c r="AI173" s="59"/>
      <c r="AJ173" s="71" t="s">
        <v>719</v>
      </c>
      <c r="AK173" s="72" t="s">
        <v>720</v>
      </c>
    </row>
    <row r="174" spans="1:37" ht="13.15" x14ac:dyDescent="0.4">
      <c r="A174" s="53">
        <v>11010010</v>
      </c>
      <c r="B174" s="54">
        <v>4</v>
      </c>
      <c r="C174" s="53">
        <v>8010141</v>
      </c>
      <c r="D174" s="54">
        <v>7010031</v>
      </c>
      <c r="E174" s="55">
        <v>166</v>
      </c>
      <c r="F174" s="41" t="s">
        <v>986</v>
      </c>
      <c r="G174" s="41">
        <v>5284</v>
      </c>
      <c r="H174" s="56" t="s">
        <v>987</v>
      </c>
      <c r="I174" s="57">
        <v>9.5782000000000007</v>
      </c>
      <c r="J174" s="58">
        <v>-1.67</v>
      </c>
      <c r="K174" s="59"/>
      <c r="L174" s="58" t="s">
        <v>710</v>
      </c>
      <c r="M174" s="60" t="s">
        <v>711</v>
      </c>
      <c r="N174" s="58" t="s">
        <v>710</v>
      </c>
      <c r="O174" s="60" t="s">
        <v>711</v>
      </c>
      <c r="P174" s="58" t="s">
        <v>710</v>
      </c>
      <c r="Q174" s="60" t="s">
        <v>711</v>
      </c>
      <c r="R174" s="58" t="s">
        <v>710</v>
      </c>
      <c r="S174" s="60" t="s">
        <v>711</v>
      </c>
      <c r="T174" s="58" t="s">
        <v>710</v>
      </c>
      <c r="U174" s="60" t="s">
        <v>711</v>
      </c>
      <c r="V174" s="61" t="s">
        <v>710</v>
      </c>
      <c r="W174" s="62" t="s">
        <v>711</v>
      </c>
      <c r="X174" s="58" t="s">
        <v>710</v>
      </c>
      <c r="Y174" s="60" t="s">
        <v>711</v>
      </c>
      <c r="Z174" s="63">
        <v>55</v>
      </c>
      <c r="AA174" s="64">
        <v>100</v>
      </c>
      <c r="AB174" s="65">
        <v>1333</v>
      </c>
      <c r="AC174" s="66">
        <v>57</v>
      </c>
      <c r="AD174" s="67">
        <v>57</v>
      </c>
      <c r="AE174" s="68">
        <v>43</v>
      </c>
      <c r="AF174" s="69">
        <v>1276</v>
      </c>
      <c r="AG174" s="64">
        <v>1536</v>
      </c>
      <c r="AH174" s="70">
        <v>1.1200000000000001</v>
      </c>
      <c r="AI174" s="59"/>
      <c r="AJ174" s="71" t="s">
        <v>825</v>
      </c>
      <c r="AK174" s="72" t="s">
        <v>988</v>
      </c>
    </row>
    <row r="175" spans="1:37" ht="13.15" x14ac:dyDescent="0.4">
      <c r="A175" s="53">
        <v>11010010</v>
      </c>
      <c r="B175" s="54">
        <v>4</v>
      </c>
      <c r="C175" s="53">
        <v>8010141</v>
      </c>
      <c r="D175" s="54">
        <v>7010031</v>
      </c>
      <c r="E175" s="55">
        <v>167</v>
      </c>
      <c r="F175" s="41" t="s">
        <v>989</v>
      </c>
      <c r="G175" s="41">
        <v>5285</v>
      </c>
      <c r="H175" s="56" t="s">
        <v>990</v>
      </c>
      <c r="I175" s="57">
        <v>9.3559000000000001</v>
      </c>
      <c r="J175" s="58">
        <v>-3.11</v>
      </c>
      <c r="K175" s="59"/>
      <c r="L175" s="58" t="s">
        <v>710</v>
      </c>
      <c r="M175" s="60" t="s">
        <v>711</v>
      </c>
      <c r="N175" s="58" t="s">
        <v>710</v>
      </c>
      <c r="O175" s="60" t="s">
        <v>711</v>
      </c>
      <c r="P175" s="58" t="s">
        <v>710</v>
      </c>
      <c r="Q175" s="60" t="s">
        <v>711</v>
      </c>
      <c r="R175" s="58" t="s">
        <v>710</v>
      </c>
      <c r="S175" s="60" t="s">
        <v>711</v>
      </c>
      <c r="T175" s="58" t="s">
        <v>710</v>
      </c>
      <c r="U175" s="60" t="s">
        <v>711</v>
      </c>
      <c r="V175" s="61" t="s">
        <v>710</v>
      </c>
      <c r="W175" s="62" t="s">
        <v>711</v>
      </c>
      <c r="X175" s="58" t="s">
        <v>710</v>
      </c>
      <c r="Y175" s="60" t="s">
        <v>711</v>
      </c>
      <c r="Z175" s="63">
        <v>53</v>
      </c>
      <c r="AA175" s="64">
        <v>133</v>
      </c>
      <c r="AB175" s="65">
        <v>949</v>
      </c>
      <c r="AC175" s="66">
        <v>22</v>
      </c>
      <c r="AD175" s="67">
        <v>22</v>
      </c>
      <c r="AE175" s="68">
        <v>111</v>
      </c>
      <c r="AF175" s="69">
        <v>927</v>
      </c>
      <c r="AG175" s="64">
        <v>1176</v>
      </c>
      <c r="AH175" s="70">
        <v>6.67</v>
      </c>
      <c r="AI175" s="59"/>
      <c r="AJ175" s="71" t="s">
        <v>825</v>
      </c>
      <c r="AK175" s="72" t="s">
        <v>988</v>
      </c>
    </row>
    <row r="176" spans="1:37" ht="13.5" thickBot="1" x14ac:dyDescent="0.45">
      <c r="A176" s="53">
        <v>11010010</v>
      </c>
      <c r="B176" s="54">
        <v>4</v>
      </c>
      <c r="C176" s="53">
        <v>8010141</v>
      </c>
      <c r="D176" s="54">
        <v>7010031</v>
      </c>
      <c r="E176" s="74">
        <v>168</v>
      </c>
      <c r="F176" s="75" t="s">
        <v>991</v>
      </c>
      <c r="G176" s="75">
        <v>5286</v>
      </c>
      <c r="H176" s="76" t="s">
        <v>992</v>
      </c>
      <c r="I176" s="77">
        <v>9.4774999999999991</v>
      </c>
      <c r="J176" s="78">
        <v>-2.35</v>
      </c>
      <c r="K176" s="79"/>
      <c r="L176" s="78" t="s">
        <v>710</v>
      </c>
      <c r="M176" s="80" t="s">
        <v>711</v>
      </c>
      <c r="N176" s="78" t="s">
        <v>710</v>
      </c>
      <c r="O176" s="80" t="s">
        <v>711</v>
      </c>
      <c r="P176" s="78" t="s">
        <v>710</v>
      </c>
      <c r="Q176" s="80" t="s">
        <v>711</v>
      </c>
      <c r="R176" s="78" t="s">
        <v>710</v>
      </c>
      <c r="S176" s="80" t="s">
        <v>711</v>
      </c>
      <c r="T176" s="78" t="s">
        <v>710</v>
      </c>
      <c r="U176" s="80" t="s">
        <v>711</v>
      </c>
      <c r="V176" s="81" t="s">
        <v>710</v>
      </c>
      <c r="W176" s="82" t="s">
        <v>711</v>
      </c>
      <c r="X176" s="78" t="s">
        <v>710</v>
      </c>
      <c r="Y176" s="80" t="s">
        <v>711</v>
      </c>
      <c r="Z176" s="83">
        <v>60</v>
      </c>
      <c r="AA176" s="84">
        <v>64</v>
      </c>
      <c r="AB176" s="85">
        <v>1490</v>
      </c>
      <c r="AC176" s="86"/>
      <c r="AD176" s="87"/>
      <c r="AE176" s="88">
        <v>64</v>
      </c>
      <c r="AF176" s="89">
        <v>1490</v>
      </c>
      <c r="AG176" s="84">
        <v>1728</v>
      </c>
      <c r="AH176" s="90">
        <v>1.34</v>
      </c>
      <c r="AI176" s="79"/>
      <c r="AJ176" s="91" t="s">
        <v>825</v>
      </c>
      <c r="AK176" s="73" t="s">
        <v>988</v>
      </c>
    </row>
    <row r="177" spans="1:37" ht="13.15" x14ac:dyDescent="0.4">
      <c r="A177" s="53">
        <v>11010010</v>
      </c>
      <c r="B177" s="54">
        <v>4</v>
      </c>
      <c r="C177" s="53">
        <v>8040171</v>
      </c>
      <c r="D177" s="54">
        <v>7010078</v>
      </c>
      <c r="E177" s="92">
        <v>169</v>
      </c>
      <c r="F177" s="93" t="s">
        <v>993</v>
      </c>
      <c r="G177" s="93">
        <v>5319</v>
      </c>
      <c r="H177" s="94" t="s">
        <v>994</v>
      </c>
      <c r="I177" s="95">
        <v>9.7751000000000001</v>
      </c>
      <c r="J177" s="96">
        <v>-1.97</v>
      </c>
      <c r="K177" s="97"/>
      <c r="L177" s="96" t="s">
        <v>710</v>
      </c>
      <c r="M177" s="98" t="s">
        <v>711</v>
      </c>
      <c r="N177" s="96" t="s">
        <v>710</v>
      </c>
      <c r="O177" s="98" t="s">
        <v>711</v>
      </c>
      <c r="P177" s="96" t="s">
        <v>710</v>
      </c>
      <c r="Q177" s="98" t="s">
        <v>711</v>
      </c>
      <c r="R177" s="96" t="s">
        <v>710</v>
      </c>
      <c r="S177" s="98" t="s">
        <v>711</v>
      </c>
      <c r="T177" s="96" t="s">
        <v>710</v>
      </c>
      <c r="U177" s="98" t="s">
        <v>711</v>
      </c>
      <c r="V177" s="99" t="s">
        <v>710</v>
      </c>
      <c r="W177" s="100" t="s">
        <v>711</v>
      </c>
      <c r="X177" s="96" t="s">
        <v>710</v>
      </c>
      <c r="Y177" s="98" t="s">
        <v>711</v>
      </c>
      <c r="Z177" s="101">
        <v>104</v>
      </c>
      <c r="AA177" s="102">
        <v>2450</v>
      </c>
      <c r="AB177" s="103">
        <v>2750</v>
      </c>
      <c r="AC177" s="104">
        <v>300</v>
      </c>
      <c r="AD177" s="105">
        <v>300</v>
      </c>
      <c r="AE177" s="106">
        <v>2150</v>
      </c>
      <c r="AF177" s="107">
        <v>2450</v>
      </c>
      <c r="AG177" s="102">
        <v>2425</v>
      </c>
      <c r="AH177" s="108">
        <v>710.79</v>
      </c>
      <c r="AI177" s="97"/>
      <c r="AJ177" s="109" t="s">
        <v>995</v>
      </c>
      <c r="AK177" s="72" t="s">
        <v>996</v>
      </c>
    </row>
    <row r="178" spans="1:37" ht="13.15" x14ac:dyDescent="0.4">
      <c r="A178" s="53">
        <v>11010010</v>
      </c>
      <c r="B178" s="54">
        <v>4</v>
      </c>
      <c r="C178" s="53">
        <v>8030140</v>
      </c>
      <c r="D178" s="54">
        <v>7010043</v>
      </c>
      <c r="E178" s="55">
        <v>170</v>
      </c>
      <c r="F178" s="41" t="s">
        <v>997</v>
      </c>
      <c r="G178" s="41">
        <v>5888</v>
      </c>
      <c r="H178" s="56" t="s">
        <v>998</v>
      </c>
      <c r="I178" s="57">
        <v>9.4600000000000009</v>
      </c>
      <c r="J178" s="58">
        <v>-2.4</v>
      </c>
      <c r="K178" s="59"/>
      <c r="L178" s="58" t="s">
        <v>710</v>
      </c>
      <c r="M178" s="60" t="s">
        <v>711</v>
      </c>
      <c r="N178" s="58" t="s">
        <v>710</v>
      </c>
      <c r="O178" s="60" t="s">
        <v>711</v>
      </c>
      <c r="P178" s="58" t="s">
        <v>710</v>
      </c>
      <c r="Q178" s="60" t="s">
        <v>711</v>
      </c>
      <c r="R178" s="58" t="s">
        <v>710</v>
      </c>
      <c r="S178" s="60" t="s">
        <v>711</v>
      </c>
      <c r="T178" s="58" t="s">
        <v>710</v>
      </c>
      <c r="U178" s="60" t="s">
        <v>711</v>
      </c>
      <c r="V178" s="61" t="s">
        <v>710</v>
      </c>
      <c r="W178" s="62" t="s">
        <v>711</v>
      </c>
      <c r="X178" s="58" t="s">
        <v>710</v>
      </c>
      <c r="Y178" s="60" t="s">
        <v>711</v>
      </c>
      <c r="Z178" s="63">
        <v>77</v>
      </c>
      <c r="AA178" s="64"/>
      <c r="AB178" s="65"/>
      <c r="AC178" s="66"/>
      <c r="AD178" s="67"/>
      <c r="AE178" s="68"/>
      <c r="AF178" s="69"/>
      <c r="AG178" s="64">
        <v>1191</v>
      </c>
      <c r="AH178" s="70">
        <v>-9.75</v>
      </c>
      <c r="AI178" s="59"/>
      <c r="AJ178" s="71" t="s">
        <v>715</v>
      </c>
      <c r="AK178" s="72" t="s">
        <v>716</v>
      </c>
    </row>
    <row r="179" spans="1:37" ht="13.15" x14ac:dyDescent="0.4">
      <c r="A179" s="53">
        <v>11010010</v>
      </c>
      <c r="B179" s="54">
        <v>4</v>
      </c>
      <c r="C179" s="53">
        <v>8040298</v>
      </c>
      <c r="D179" s="54">
        <v>7010210</v>
      </c>
      <c r="E179" s="55">
        <v>171</v>
      </c>
      <c r="F179" s="41" t="s">
        <v>999</v>
      </c>
      <c r="G179" s="41">
        <v>5942</v>
      </c>
      <c r="H179" s="56" t="s">
        <v>1000</v>
      </c>
      <c r="I179" s="57">
        <v>8.5772999999999993</v>
      </c>
      <c r="J179" s="58">
        <v>-3.12</v>
      </c>
      <c r="K179" s="59"/>
      <c r="L179" s="58" t="s">
        <v>710</v>
      </c>
      <c r="M179" s="60" t="s">
        <v>711</v>
      </c>
      <c r="N179" s="58" t="s">
        <v>710</v>
      </c>
      <c r="O179" s="60" t="s">
        <v>711</v>
      </c>
      <c r="P179" s="58" t="s">
        <v>710</v>
      </c>
      <c r="Q179" s="60" t="s">
        <v>711</v>
      </c>
      <c r="R179" s="58" t="s">
        <v>710</v>
      </c>
      <c r="S179" s="60" t="s">
        <v>711</v>
      </c>
      <c r="T179" s="58" t="s">
        <v>710</v>
      </c>
      <c r="U179" s="60" t="s">
        <v>711</v>
      </c>
      <c r="V179" s="61" t="s">
        <v>710</v>
      </c>
      <c r="W179" s="62" t="s">
        <v>711</v>
      </c>
      <c r="X179" s="58" t="s">
        <v>710</v>
      </c>
      <c r="Y179" s="60" t="s">
        <v>711</v>
      </c>
      <c r="Z179" s="63">
        <v>26</v>
      </c>
      <c r="AA179" s="64">
        <v>8</v>
      </c>
      <c r="AB179" s="65">
        <v>1945</v>
      </c>
      <c r="AC179" s="66"/>
      <c r="AD179" s="67">
        <v>511</v>
      </c>
      <c r="AE179" s="68">
        <v>8</v>
      </c>
      <c r="AF179" s="69">
        <v>1434</v>
      </c>
      <c r="AG179" s="64">
        <v>1338</v>
      </c>
      <c r="AH179" s="70">
        <v>-2.54</v>
      </c>
      <c r="AI179" s="59"/>
      <c r="AJ179" s="71" t="s">
        <v>799</v>
      </c>
      <c r="AK179" s="72" t="s">
        <v>800</v>
      </c>
    </row>
    <row r="180" spans="1:37" ht="13.15" x14ac:dyDescent="0.4">
      <c r="A180" s="53">
        <v>11010010</v>
      </c>
      <c r="B180" s="54">
        <v>4</v>
      </c>
      <c r="C180" s="53">
        <v>8040170</v>
      </c>
      <c r="D180" s="54">
        <v>7010193</v>
      </c>
      <c r="E180" s="55">
        <v>172</v>
      </c>
      <c r="F180" s="41" t="s">
        <v>1001</v>
      </c>
      <c r="G180" s="41">
        <v>6142</v>
      </c>
      <c r="H180" s="56" t="s">
        <v>1002</v>
      </c>
      <c r="I180" s="57">
        <v>93.396100000000004</v>
      </c>
      <c r="J180" s="58">
        <v>-3.1</v>
      </c>
      <c r="K180" s="59"/>
      <c r="L180" s="58" t="s">
        <v>710</v>
      </c>
      <c r="M180" s="60" t="s">
        <v>711</v>
      </c>
      <c r="N180" s="58" t="s">
        <v>710</v>
      </c>
      <c r="O180" s="60" t="s">
        <v>711</v>
      </c>
      <c r="P180" s="58" t="s">
        <v>710</v>
      </c>
      <c r="Q180" s="60" t="s">
        <v>711</v>
      </c>
      <c r="R180" s="58" t="s">
        <v>710</v>
      </c>
      <c r="S180" s="60" t="s">
        <v>711</v>
      </c>
      <c r="T180" s="58" t="s">
        <v>710</v>
      </c>
      <c r="U180" s="60" t="s">
        <v>711</v>
      </c>
      <c r="V180" s="61" t="s">
        <v>710</v>
      </c>
      <c r="W180" s="62" t="s">
        <v>711</v>
      </c>
      <c r="X180" s="58" t="s">
        <v>710</v>
      </c>
      <c r="Y180" s="60" t="s">
        <v>711</v>
      </c>
      <c r="Z180" s="63">
        <v>631</v>
      </c>
      <c r="AA180" s="64">
        <v>326</v>
      </c>
      <c r="AB180" s="65">
        <v>15261</v>
      </c>
      <c r="AC180" s="66">
        <v>226</v>
      </c>
      <c r="AD180" s="67">
        <v>1240</v>
      </c>
      <c r="AE180" s="68">
        <v>100</v>
      </c>
      <c r="AF180" s="69">
        <v>14021</v>
      </c>
      <c r="AG180" s="64">
        <v>13196</v>
      </c>
      <c r="AH180" s="70">
        <v>-2.38</v>
      </c>
      <c r="AI180" s="59"/>
      <c r="AJ180" s="71" t="s">
        <v>776</v>
      </c>
      <c r="AK180" s="72" t="s">
        <v>777</v>
      </c>
    </row>
    <row r="181" spans="1:37" ht="13.15" x14ac:dyDescent="0.4">
      <c r="A181" s="53">
        <v>11010010</v>
      </c>
      <c r="B181" s="54">
        <v>4</v>
      </c>
      <c r="C181" s="53">
        <v>8050272</v>
      </c>
      <c r="D181" s="54">
        <v>7010021</v>
      </c>
      <c r="E181" s="55">
        <v>173</v>
      </c>
      <c r="F181" s="41" t="s">
        <v>1003</v>
      </c>
      <c r="G181" s="41">
        <v>6264</v>
      </c>
      <c r="H181" s="56" t="s">
        <v>1004</v>
      </c>
      <c r="I181" s="57">
        <v>94.419700000000006</v>
      </c>
      <c r="J181" s="58">
        <v>-2.68</v>
      </c>
      <c r="K181" s="59"/>
      <c r="L181" s="58" t="s">
        <v>710</v>
      </c>
      <c r="M181" s="60" t="s">
        <v>711</v>
      </c>
      <c r="N181" s="58" t="s">
        <v>710</v>
      </c>
      <c r="O181" s="60" t="s">
        <v>711</v>
      </c>
      <c r="P181" s="58" t="s">
        <v>710</v>
      </c>
      <c r="Q181" s="60" t="s">
        <v>711</v>
      </c>
      <c r="R181" s="58" t="s">
        <v>710</v>
      </c>
      <c r="S181" s="60" t="s">
        <v>711</v>
      </c>
      <c r="T181" s="58" t="s">
        <v>710</v>
      </c>
      <c r="U181" s="60" t="s">
        <v>711</v>
      </c>
      <c r="V181" s="61" t="s">
        <v>710</v>
      </c>
      <c r="W181" s="62" t="s">
        <v>711</v>
      </c>
      <c r="X181" s="58" t="s">
        <v>710</v>
      </c>
      <c r="Y181" s="60" t="s">
        <v>711</v>
      </c>
      <c r="Z181" s="63">
        <v>130</v>
      </c>
      <c r="AA181" s="64">
        <v>1099</v>
      </c>
      <c r="AB181" s="65">
        <v>5635</v>
      </c>
      <c r="AC181" s="66">
        <v>438</v>
      </c>
      <c r="AD181" s="67">
        <v>1241</v>
      </c>
      <c r="AE181" s="68">
        <v>661</v>
      </c>
      <c r="AF181" s="69">
        <v>4394</v>
      </c>
      <c r="AG181" s="64">
        <v>4184</v>
      </c>
      <c r="AH181" s="70">
        <v>15.14</v>
      </c>
      <c r="AI181" s="59"/>
      <c r="AJ181" s="71" t="s">
        <v>719</v>
      </c>
      <c r="AK181" s="73" t="s">
        <v>720</v>
      </c>
    </row>
    <row r="182" spans="1:37" ht="13.15" x14ac:dyDescent="0.4">
      <c r="A182" s="53">
        <v>11010010</v>
      </c>
      <c r="B182" s="54">
        <v>4</v>
      </c>
      <c r="C182" s="53">
        <v>8040261</v>
      </c>
      <c r="D182" s="54">
        <v>7010261</v>
      </c>
      <c r="E182" s="55">
        <v>174</v>
      </c>
      <c r="F182" s="41" t="s">
        <v>1005</v>
      </c>
      <c r="G182" s="41">
        <v>6307</v>
      </c>
      <c r="H182" s="56" t="s">
        <v>1006</v>
      </c>
      <c r="I182" s="57">
        <v>9.4893000000000001</v>
      </c>
      <c r="J182" s="58">
        <v>-4.25</v>
      </c>
      <c r="K182" s="59"/>
      <c r="L182" s="58" t="s">
        <v>710</v>
      </c>
      <c r="M182" s="60" t="s">
        <v>711</v>
      </c>
      <c r="N182" s="58" t="s">
        <v>710</v>
      </c>
      <c r="O182" s="60" t="s">
        <v>711</v>
      </c>
      <c r="P182" s="58" t="s">
        <v>710</v>
      </c>
      <c r="Q182" s="60" t="s">
        <v>711</v>
      </c>
      <c r="R182" s="58" t="s">
        <v>710</v>
      </c>
      <c r="S182" s="60" t="s">
        <v>711</v>
      </c>
      <c r="T182" s="58" t="s">
        <v>710</v>
      </c>
      <c r="U182" s="60" t="s">
        <v>711</v>
      </c>
      <c r="V182" s="61" t="s">
        <v>710</v>
      </c>
      <c r="W182" s="62" t="s">
        <v>711</v>
      </c>
      <c r="X182" s="58" t="s">
        <v>710</v>
      </c>
      <c r="Y182" s="60" t="s">
        <v>711</v>
      </c>
      <c r="Z182" s="63">
        <v>21</v>
      </c>
      <c r="AA182" s="64">
        <v>1249</v>
      </c>
      <c r="AB182" s="65">
        <v>2403</v>
      </c>
      <c r="AC182" s="66"/>
      <c r="AD182" s="67">
        <v>75</v>
      </c>
      <c r="AE182" s="68">
        <v>1249</v>
      </c>
      <c r="AF182" s="69">
        <v>2328</v>
      </c>
      <c r="AG182" s="64">
        <v>2315</v>
      </c>
      <c r="AH182" s="70">
        <v>99.31</v>
      </c>
      <c r="AI182" s="59"/>
      <c r="AJ182" s="71" t="s">
        <v>1007</v>
      </c>
      <c r="AK182" s="72" t="s">
        <v>1008</v>
      </c>
    </row>
    <row r="183" spans="1:37" ht="13.15" x14ac:dyDescent="0.4">
      <c r="A183" s="53">
        <v>11010010</v>
      </c>
      <c r="B183" s="54">
        <v>4</v>
      </c>
      <c r="C183" s="53">
        <v>8040170</v>
      </c>
      <c r="D183" s="54">
        <v>7010193</v>
      </c>
      <c r="E183" s="55">
        <v>175</v>
      </c>
      <c r="F183" s="41" t="s">
        <v>1009</v>
      </c>
      <c r="G183" s="41">
        <v>6553</v>
      </c>
      <c r="H183" s="56" t="s">
        <v>1010</v>
      </c>
      <c r="I183" s="57">
        <v>12.7258</v>
      </c>
      <c r="J183" s="58">
        <v>-5.49</v>
      </c>
      <c r="K183" s="59"/>
      <c r="L183" s="58" t="s">
        <v>710</v>
      </c>
      <c r="M183" s="60" t="s">
        <v>711</v>
      </c>
      <c r="N183" s="58" t="s">
        <v>710</v>
      </c>
      <c r="O183" s="60" t="s">
        <v>711</v>
      </c>
      <c r="P183" s="58" t="s">
        <v>710</v>
      </c>
      <c r="Q183" s="60" t="s">
        <v>711</v>
      </c>
      <c r="R183" s="58" t="s">
        <v>710</v>
      </c>
      <c r="S183" s="60" t="s">
        <v>711</v>
      </c>
      <c r="T183" s="58" t="s">
        <v>710</v>
      </c>
      <c r="U183" s="60" t="s">
        <v>711</v>
      </c>
      <c r="V183" s="61" t="s">
        <v>710</v>
      </c>
      <c r="W183" s="62" t="s">
        <v>711</v>
      </c>
      <c r="X183" s="58" t="s">
        <v>710</v>
      </c>
      <c r="Y183" s="60" t="s">
        <v>711</v>
      </c>
      <c r="Z183" s="63">
        <v>2</v>
      </c>
      <c r="AA183" s="64"/>
      <c r="AB183" s="65">
        <v>750</v>
      </c>
      <c r="AC183" s="66">
        <v>14</v>
      </c>
      <c r="AD183" s="67">
        <v>14</v>
      </c>
      <c r="AE183" s="68">
        <v>-14</v>
      </c>
      <c r="AF183" s="69">
        <v>736</v>
      </c>
      <c r="AG183" s="64">
        <v>671</v>
      </c>
      <c r="AH183" s="70">
        <v>-7.37</v>
      </c>
      <c r="AI183" s="59"/>
      <c r="AJ183" s="71" t="s">
        <v>776</v>
      </c>
      <c r="AK183" s="72" t="s">
        <v>777</v>
      </c>
    </row>
    <row r="184" spans="1:37" ht="13.15" x14ac:dyDescent="0.4">
      <c r="A184" s="53">
        <v>11010010</v>
      </c>
      <c r="B184" s="54">
        <v>4</v>
      </c>
      <c r="C184" s="53">
        <v>8010024</v>
      </c>
      <c r="D184" s="54">
        <v>7010061</v>
      </c>
      <c r="E184" s="55">
        <v>176</v>
      </c>
      <c r="F184" s="41" t="s">
        <v>1011</v>
      </c>
      <c r="G184" s="41">
        <v>6556</v>
      </c>
      <c r="H184" s="56" t="s">
        <v>1012</v>
      </c>
      <c r="I184" s="57">
        <v>16.0823</v>
      </c>
      <c r="J184" s="58">
        <v>-3.89</v>
      </c>
      <c r="K184" s="59"/>
      <c r="L184" s="58" t="s">
        <v>710</v>
      </c>
      <c r="M184" s="60" t="s">
        <v>711</v>
      </c>
      <c r="N184" s="58" t="s">
        <v>710</v>
      </c>
      <c r="O184" s="60" t="s">
        <v>711</v>
      </c>
      <c r="P184" s="58" t="s">
        <v>710</v>
      </c>
      <c r="Q184" s="60" t="s">
        <v>711</v>
      </c>
      <c r="R184" s="58" t="s">
        <v>710</v>
      </c>
      <c r="S184" s="60" t="s">
        <v>711</v>
      </c>
      <c r="T184" s="58" t="s">
        <v>710</v>
      </c>
      <c r="U184" s="60" t="s">
        <v>711</v>
      </c>
      <c r="V184" s="61" t="s">
        <v>710</v>
      </c>
      <c r="W184" s="62" t="s">
        <v>711</v>
      </c>
      <c r="X184" s="58" t="s">
        <v>710</v>
      </c>
      <c r="Y184" s="60" t="s">
        <v>711</v>
      </c>
      <c r="Z184" s="63">
        <v>17</v>
      </c>
      <c r="AA184" s="64">
        <v>2145</v>
      </c>
      <c r="AB184" s="65">
        <v>7943</v>
      </c>
      <c r="AC184" s="66"/>
      <c r="AD184" s="67">
        <v>2332</v>
      </c>
      <c r="AE184" s="68">
        <v>2145</v>
      </c>
      <c r="AF184" s="69">
        <v>5611</v>
      </c>
      <c r="AG184" s="64">
        <v>14063</v>
      </c>
      <c r="AH184" s="70">
        <v>12.88</v>
      </c>
      <c r="AI184" s="59"/>
      <c r="AJ184" s="71" t="s">
        <v>796</v>
      </c>
      <c r="AK184" s="72" t="s">
        <v>797</v>
      </c>
    </row>
    <row r="185" spans="1:37" ht="13.15" x14ac:dyDescent="0.4">
      <c r="A185" s="53">
        <v>11010010</v>
      </c>
      <c r="B185" s="54">
        <v>4</v>
      </c>
      <c r="C185" s="53">
        <v>8010024</v>
      </c>
      <c r="D185" s="54">
        <v>7010061</v>
      </c>
      <c r="E185" s="55">
        <v>177</v>
      </c>
      <c r="F185" s="41" t="s">
        <v>1013</v>
      </c>
      <c r="G185" s="41">
        <v>6585</v>
      </c>
      <c r="H185" s="56" t="s">
        <v>1014</v>
      </c>
      <c r="I185" s="57">
        <v>10.8124</v>
      </c>
      <c r="J185" s="58">
        <v>-2.65</v>
      </c>
      <c r="K185" s="59"/>
      <c r="L185" s="58" t="s">
        <v>710</v>
      </c>
      <c r="M185" s="60" t="s">
        <v>711</v>
      </c>
      <c r="N185" s="58" t="s">
        <v>710</v>
      </c>
      <c r="O185" s="60" t="s">
        <v>711</v>
      </c>
      <c r="P185" s="58" t="s">
        <v>710</v>
      </c>
      <c r="Q185" s="60" t="s">
        <v>711</v>
      </c>
      <c r="R185" s="58" t="s">
        <v>710</v>
      </c>
      <c r="S185" s="60" t="s">
        <v>711</v>
      </c>
      <c r="T185" s="58" t="s">
        <v>710</v>
      </c>
      <c r="U185" s="60" t="s">
        <v>711</v>
      </c>
      <c r="V185" s="61" t="s">
        <v>710</v>
      </c>
      <c r="W185" s="62" t="s">
        <v>711</v>
      </c>
      <c r="X185" s="58" t="s">
        <v>710</v>
      </c>
      <c r="Y185" s="60" t="s">
        <v>711</v>
      </c>
      <c r="Z185" s="63">
        <v>4</v>
      </c>
      <c r="AA185" s="64"/>
      <c r="AB185" s="65">
        <v>30582</v>
      </c>
      <c r="AC185" s="66"/>
      <c r="AD185" s="67">
        <v>1730</v>
      </c>
      <c r="AE185" s="68"/>
      <c r="AF185" s="69">
        <v>28852</v>
      </c>
      <c r="AG185" s="64">
        <v>27096</v>
      </c>
      <c r="AH185" s="70">
        <v>-2.65</v>
      </c>
      <c r="AI185" s="59"/>
      <c r="AJ185" s="71" t="s">
        <v>796</v>
      </c>
      <c r="AK185" s="72" t="s">
        <v>797</v>
      </c>
    </row>
    <row r="186" spans="1:37" ht="13.5" thickBot="1" x14ac:dyDescent="0.45">
      <c r="A186" s="53">
        <v>11010010</v>
      </c>
      <c r="B186" s="54">
        <v>4</v>
      </c>
      <c r="C186" s="53">
        <v>8020074</v>
      </c>
      <c r="D186" s="54">
        <v>7010095</v>
      </c>
      <c r="E186" s="74">
        <v>178</v>
      </c>
      <c r="F186" s="75" t="s">
        <v>1015</v>
      </c>
      <c r="G186" s="75">
        <v>6620</v>
      </c>
      <c r="H186" s="76" t="s">
        <v>1016</v>
      </c>
      <c r="I186" s="77">
        <v>9.4026999999999994</v>
      </c>
      <c r="J186" s="78">
        <v>-1.26</v>
      </c>
      <c r="K186" s="79"/>
      <c r="L186" s="78" t="s">
        <v>710</v>
      </c>
      <c r="M186" s="80" t="s">
        <v>711</v>
      </c>
      <c r="N186" s="78" t="s">
        <v>710</v>
      </c>
      <c r="O186" s="80" t="s">
        <v>711</v>
      </c>
      <c r="P186" s="78" t="s">
        <v>710</v>
      </c>
      <c r="Q186" s="80" t="s">
        <v>711</v>
      </c>
      <c r="R186" s="78" t="s">
        <v>710</v>
      </c>
      <c r="S186" s="80" t="s">
        <v>711</v>
      </c>
      <c r="T186" s="78" t="s">
        <v>710</v>
      </c>
      <c r="U186" s="80" t="s">
        <v>711</v>
      </c>
      <c r="V186" s="81" t="s">
        <v>710</v>
      </c>
      <c r="W186" s="82" t="s">
        <v>711</v>
      </c>
      <c r="X186" s="78" t="s">
        <v>710</v>
      </c>
      <c r="Y186" s="80" t="s">
        <v>711</v>
      </c>
      <c r="Z186" s="83">
        <v>4486</v>
      </c>
      <c r="AA186" s="84">
        <v>1425</v>
      </c>
      <c r="AB186" s="85">
        <v>297675</v>
      </c>
      <c r="AC186" s="86">
        <v>5514</v>
      </c>
      <c r="AD186" s="87">
        <v>114700</v>
      </c>
      <c r="AE186" s="88">
        <v>-4089</v>
      </c>
      <c r="AF186" s="89">
        <v>182975</v>
      </c>
      <c r="AG186" s="84">
        <v>172622</v>
      </c>
      <c r="AH186" s="90">
        <v>-3.54</v>
      </c>
      <c r="AI186" s="79"/>
      <c r="AJ186" s="91" t="s">
        <v>742</v>
      </c>
      <c r="AK186" s="73" t="s">
        <v>761</v>
      </c>
    </row>
    <row r="187" spans="1:37" ht="13.15" x14ac:dyDescent="0.4">
      <c r="A187" s="53">
        <v>11010010</v>
      </c>
      <c r="B187" s="54">
        <v>4</v>
      </c>
      <c r="C187" s="53">
        <v>8020074</v>
      </c>
      <c r="D187" s="54">
        <v>7010095</v>
      </c>
      <c r="E187" s="92">
        <v>179</v>
      </c>
      <c r="F187" s="93" t="s">
        <v>1017</v>
      </c>
      <c r="G187" s="93">
        <v>7170</v>
      </c>
      <c r="H187" s="94" t="s">
        <v>1018</v>
      </c>
      <c r="I187" s="95">
        <v>20.011600000000001</v>
      </c>
      <c r="J187" s="96">
        <v>-3.21</v>
      </c>
      <c r="K187" s="97"/>
      <c r="L187" s="96" t="s">
        <v>710</v>
      </c>
      <c r="M187" s="98" t="s">
        <v>711</v>
      </c>
      <c r="N187" s="96" t="s">
        <v>710</v>
      </c>
      <c r="O187" s="98" t="s">
        <v>711</v>
      </c>
      <c r="P187" s="96" t="s">
        <v>710</v>
      </c>
      <c r="Q187" s="98" t="s">
        <v>711</v>
      </c>
      <c r="R187" s="96" t="s">
        <v>710</v>
      </c>
      <c r="S187" s="98" t="s">
        <v>711</v>
      </c>
      <c r="T187" s="96" t="s">
        <v>710</v>
      </c>
      <c r="U187" s="98" t="s">
        <v>711</v>
      </c>
      <c r="V187" s="99" t="s">
        <v>710</v>
      </c>
      <c r="W187" s="100" t="s">
        <v>711</v>
      </c>
      <c r="X187" s="96" t="s">
        <v>710</v>
      </c>
      <c r="Y187" s="98" t="s">
        <v>711</v>
      </c>
      <c r="Z187" s="101">
        <v>1929</v>
      </c>
      <c r="AA187" s="102">
        <v>1763</v>
      </c>
      <c r="AB187" s="103">
        <v>113030</v>
      </c>
      <c r="AC187" s="104">
        <v>1560</v>
      </c>
      <c r="AD187" s="105">
        <v>34351</v>
      </c>
      <c r="AE187" s="106">
        <v>203</v>
      </c>
      <c r="AF187" s="107">
        <v>78679</v>
      </c>
      <c r="AG187" s="102">
        <v>71487</v>
      </c>
      <c r="AH187" s="108">
        <v>-2.94</v>
      </c>
      <c r="AI187" s="97"/>
      <c r="AJ187" s="109" t="s">
        <v>742</v>
      </c>
      <c r="AK187" s="72" t="s">
        <v>761</v>
      </c>
    </row>
    <row r="188" spans="1:37" ht="13.15" x14ac:dyDescent="0.4">
      <c r="A188" s="53">
        <v>11010010</v>
      </c>
      <c r="B188" s="54">
        <v>4</v>
      </c>
      <c r="C188" s="53">
        <v>8010081</v>
      </c>
      <c r="D188" s="54">
        <v>7010085</v>
      </c>
      <c r="E188" s="55">
        <v>180</v>
      </c>
      <c r="F188" s="41" t="s">
        <v>1019</v>
      </c>
      <c r="G188" s="41">
        <v>7251</v>
      </c>
      <c r="H188" s="56" t="s">
        <v>1020</v>
      </c>
      <c r="I188" s="57">
        <v>93.416200000000003</v>
      </c>
      <c r="J188" s="58">
        <v>-3.81</v>
      </c>
      <c r="K188" s="59"/>
      <c r="L188" s="58" t="s">
        <v>710</v>
      </c>
      <c r="M188" s="60" t="s">
        <v>711</v>
      </c>
      <c r="N188" s="58" t="s">
        <v>710</v>
      </c>
      <c r="O188" s="60" t="s">
        <v>711</v>
      </c>
      <c r="P188" s="58" t="s">
        <v>710</v>
      </c>
      <c r="Q188" s="60" t="s">
        <v>711</v>
      </c>
      <c r="R188" s="58" t="s">
        <v>710</v>
      </c>
      <c r="S188" s="60" t="s">
        <v>711</v>
      </c>
      <c r="T188" s="58" t="s">
        <v>710</v>
      </c>
      <c r="U188" s="60" t="s">
        <v>711</v>
      </c>
      <c r="V188" s="61" t="s">
        <v>710</v>
      </c>
      <c r="W188" s="62" t="s">
        <v>711</v>
      </c>
      <c r="X188" s="58" t="s">
        <v>710</v>
      </c>
      <c r="Y188" s="60" t="s">
        <v>711</v>
      </c>
      <c r="Z188" s="63">
        <v>86</v>
      </c>
      <c r="AA188" s="64">
        <v>709</v>
      </c>
      <c r="AB188" s="65">
        <v>10021</v>
      </c>
      <c r="AC188" s="66">
        <v>503</v>
      </c>
      <c r="AD188" s="67">
        <v>3498</v>
      </c>
      <c r="AE188" s="68">
        <v>206</v>
      </c>
      <c r="AF188" s="69">
        <v>6523</v>
      </c>
      <c r="AG188" s="64">
        <v>6089</v>
      </c>
      <c r="AH188" s="70">
        <v>-0.52</v>
      </c>
      <c r="AI188" s="59"/>
      <c r="AJ188" s="71" t="s">
        <v>892</v>
      </c>
      <c r="AK188" s="72" t="s">
        <v>893</v>
      </c>
    </row>
    <row r="189" spans="1:37" ht="13.15" x14ac:dyDescent="0.4">
      <c r="A189" s="53">
        <v>11010010</v>
      </c>
      <c r="B189" s="54">
        <v>4</v>
      </c>
      <c r="C189" s="53">
        <v>8050272</v>
      </c>
      <c r="D189" s="54">
        <v>7010021</v>
      </c>
      <c r="E189" s="55">
        <v>181</v>
      </c>
      <c r="F189" s="41" t="s">
        <v>1021</v>
      </c>
      <c r="G189" s="41">
        <v>7264</v>
      </c>
      <c r="H189" s="56" t="s">
        <v>1022</v>
      </c>
      <c r="I189" s="57">
        <v>94.722499999999997</v>
      </c>
      <c r="J189" s="58">
        <v>-2.63</v>
      </c>
      <c r="K189" s="59"/>
      <c r="L189" s="58" t="s">
        <v>710</v>
      </c>
      <c r="M189" s="60" t="s">
        <v>711</v>
      </c>
      <c r="N189" s="58" t="s">
        <v>710</v>
      </c>
      <c r="O189" s="60" t="s">
        <v>711</v>
      </c>
      <c r="P189" s="58" t="s">
        <v>710</v>
      </c>
      <c r="Q189" s="60" t="s">
        <v>711</v>
      </c>
      <c r="R189" s="58" t="s">
        <v>710</v>
      </c>
      <c r="S189" s="60" t="s">
        <v>711</v>
      </c>
      <c r="T189" s="58" t="s">
        <v>710</v>
      </c>
      <c r="U189" s="60" t="s">
        <v>711</v>
      </c>
      <c r="V189" s="61" t="s">
        <v>710</v>
      </c>
      <c r="W189" s="62" t="s">
        <v>711</v>
      </c>
      <c r="X189" s="58" t="s">
        <v>710</v>
      </c>
      <c r="Y189" s="60" t="s">
        <v>711</v>
      </c>
      <c r="Z189" s="63">
        <v>1</v>
      </c>
      <c r="AA189" s="64"/>
      <c r="AB189" s="65">
        <v>10</v>
      </c>
      <c r="AC189" s="66"/>
      <c r="AD189" s="67"/>
      <c r="AE189" s="68"/>
      <c r="AF189" s="69">
        <v>10</v>
      </c>
      <c r="AG189" s="64">
        <v>9</v>
      </c>
      <c r="AH189" s="70">
        <v>-2.67</v>
      </c>
      <c r="AI189" s="59"/>
      <c r="AJ189" s="71" t="s">
        <v>719</v>
      </c>
      <c r="AK189" s="72" t="s">
        <v>720</v>
      </c>
    </row>
    <row r="190" spans="1:37" ht="13.15" x14ac:dyDescent="0.4">
      <c r="A190" s="53">
        <v>11010010</v>
      </c>
      <c r="B190" s="54">
        <v>4</v>
      </c>
      <c r="C190" s="53">
        <v>8010024</v>
      </c>
      <c r="D190" s="54">
        <v>7010061</v>
      </c>
      <c r="E190" s="55">
        <v>182</v>
      </c>
      <c r="F190" s="41" t="s">
        <v>1023</v>
      </c>
      <c r="G190" s="41">
        <v>7556</v>
      </c>
      <c r="H190" s="56" t="s">
        <v>1024</v>
      </c>
      <c r="I190" s="57">
        <v>16.143799999999999</v>
      </c>
      <c r="J190" s="58">
        <v>-3.84</v>
      </c>
      <c r="K190" s="59"/>
      <c r="L190" s="58" t="s">
        <v>710</v>
      </c>
      <c r="M190" s="60" t="s">
        <v>711</v>
      </c>
      <c r="N190" s="58" t="s">
        <v>710</v>
      </c>
      <c r="O190" s="60" t="s">
        <v>711</v>
      </c>
      <c r="P190" s="58" t="s">
        <v>710</v>
      </c>
      <c r="Q190" s="60" t="s">
        <v>711</v>
      </c>
      <c r="R190" s="58" t="s">
        <v>710</v>
      </c>
      <c r="S190" s="60" t="s">
        <v>711</v>
      </c>
      <c r="T190" s="58" t="s">
        <v>710</v>
      </c>
      <c r="U190" s="60" t="s">
        <v>711</v>
      </c>
      <c r="V190" s="61" t="s">
        <v>710</v>
      </c>
      <c r="W190" s="62" t="s">
        <v>711</v>
      </c>
      <c r="X190" s="58" t="s">
        <v>710</v>
      </c>
      <c r="Y190" s="60" t="s">
        <v>711</v>
      </c>
      <c r="Z190" s="63">
        <v>3</v>
      </c>
      <c r="AA190" s="64"/>
      <c r="AB190" s="65">
        <v>513</v>
      </c>
      <c r="AC190" s="66"/>
      <c r="AD190" s="67"/>
      <c r="AE190" s="68"/>
      <c r="AF190" s="69">
        <v>513</v>
      </c>
      <c r="AG190" s="64">
        <v>489</v>
      </c>
      <c r="AH190" s="70">
        <v>-3.84</v>
      </c>
      <c r="AI190" s="59"/>
      <c r="AJ190" s="71" t="s">
        <v>796</v>
      </c>
      <c r="AK190" s="72" t="s">
        <v>797</v>
      </c>
    </row>
    <row r="191" spans="1:37" ht="13.15" x14ac:dyDescent="0.4">
      <c r="A191" s="53">
        <v>11010010</v>
      </c>
      <c r="B191" s="54">
        <v>4</v>
      </c>
      <c r="C191" s="53">
        <v>8020074</v>
      </c>
      <c r="D191" s="54">
        <v>7010095</v>
      </c>
      <c r="E191" s="55">
        <v>183</v>
      </c>
      <c r="F191" s="41" t="s">
        <v>1025</v>
      </c>
      <c r="G191" s="41">
        <v>7620</v>
      </c>
      <c r="H191" s="56" t="s">
        <v>1026</v>
      </c>
      <c r="I191" s="57">
        <v>9.4208999999999996</v>
      </c>
      <c r="J191" s="58">
        <v>-1.24</v>
      </c>
      <c r="K191" s="59"/>
      <c r="L191" s="58" t="s">
        <v>710</v>
      </c>
      <c r="M191" s="60" t="s">
        <v>711</v>
      </c>
      <c r="N191" s="58" t="s">
        <v>710</v>
      </c>
      <c r="O191" s="60" t="s">
        <v>711</v>
      </c>
      <c r="P191" s="58" t="s">
        <v>710</v>
      </c>
      <c r="Q191" s="60" t="s">
        <v>711</v>
      </c>
      <c r="R191" s="58" t="s">
        <v>710</v>
      </c>
      <c r="S191" s="60" t="s">
        <v>711</v>
      </c>
      <c r="T191" s="58" t="s">
        <v>710</v>
      </c>
      <c r="U191" s="60" t="s">
        <v>711</v>
      </c>
      <c r="V191" s="61" t="s">
        <v>710</v>
      </c>
      <c r="W191" s="62" t="s">
        <v>711</v>
      </c>
      <c r="X191" s="58" t="s">
        <v>710</v>
      </c>
      <c r="Y191" s="60" t="s">
        <v>711</v>
      </c>
      <c r="Z191" s="63">
        <v>2247</v>
      </c>
      <c r="AA191" s="64">
        <v>1744</v>
      </c>
      <c r="AB191" s="65">
        <v>368483</v>
      </c>
      <c r="AC191" s="66">
        <v>6687</v>
      </c>
      <c r="AD191" s="67">
        <v>123162</v>
      </c>
      <c r="AE191" s="68">
        <v>-4943</v>
      </c>
      <c r="AF191" s="69">
        <v>245321</v>
      </c>
      <c r="AG191" s="64">
        <v>232613</v>
      </c>
      <c r="AH191" s="70">
        <v>-3.29</v>
      </c>
      <c r="AI191" s="59"/>
      <c r="AJ191" s="71" t="s">
        <v>742</v>
      </c>
      <c r="AK191" s="73" t="s">
        <v>761</v>
      </c>
    </row>
    <row r="192" spans="1:37" ht="13.15" x14ac:dyDescent="0.4">
      <c r="A192" s="53">
        <v>11010010</v>
      </c>
      <c r="B192" s="54">
        <v>4</v>
      </c>
      <c r="C192" s="53">
        <v>8020074</v>
      </c>
      <c r="D192" s="54">
        <v>7010095</v>
      </c>
      <c r="E192" s="55">
        <v>184</v>
      </c>
      <c r="F192" s="41" t="s">
        <v>1027</v>
      </c>
      <c r="G192" s="41">
        <v>8170</v>
      </c>
      <c r="H192" s="56" t="s">
        <v>1028</v>
      </c>
      <c r="I192" s="57">
        <v>20.0504</v>
      </c>
      <c r="J192" s="58">
        <v>-3.19</v>
      </c>
      <c r="K192" s="59"/>
      <c r="L192" s="58" t="s">
        <v>710</v>
      </c>
      <c r="M192" s="60" t="s">
        <v>711</v>
      </c>
      <c r="N192" s="58" t="s">
        <v>710</v>
      </c>
      <c r="O192" s="60" t="s">
        <v>711</v>
      </c>
      <c r="P192" s="58" t="s">
        <v>710</v>
      </c>
      <c r="Q192" s="60" t="s">
        <v>711</v>
      </c>
      <c r="R192" s="58" t="s">
        <v>710</v>
      </c>
      <c r="S192" s="60" t="s">
        <v>711</v>
      </c>
      <c r="T192" s="58" t="s">
        <v>710</v>
      </c>
      <c r="U192" s="60" t="s">
        <v>711</v>
      </c>
      <c r="V192" s="61" t="s">
        <v>710</v>
      </c>
      <c r="W192" s="62" t="s">
        <v>711</v>
      </c>
      <c r="X192" s="58" t="s">
        <v>710</v>
      </c>
      <c r="Y192" s="60" t="s">
        <v>711</v>
      </c>
      <c r="Z192" s="63">
        <v>1021</v>
      </c>
      <c r="AA192" s="64">
        <v>3157</v>
      </c>
      <c r="AB192" s="65">
        <v>156384</v>
      </c>
      <c r="AC192" s="66">
        <v>1792</v>
      </c>
      <c r="AD192" s="67">
        <v>35672</v>
      </c>
      <c r="AE192" s="68">
        <v>1365</v>
      </c>
      <c r="AF192" s="69">
        <v>120712</v>
      </c>
      <c r="AG192" s="64">
        <v>110362</v>
      </c>
      <c r="AH192" s="70">
        <v>-1.99</v>
      </c>
      <c r="AI192" s="59"/>
      <c r="AJ192" s="71" t="s">
        <v>742</v>
      </c>
      <c r="AK192" s="72" t="s">
        <v>761</v>
      </c>
    </row>
    <row r="193" spans="1:37" ht="13.15" x14ac:dyDescent="0.4">
      <c r="A193" s="53">
        <v>11010010</v>
      </c>
      <c r="B193" s="54">
        <v>4</v>
      </c>
      <c r="C193" s="53">
        <v>8010237</v>
      </c>
      <c r="D193" s="54">
        <v>7010237</v>
      </c>
      <c r="E193" s="55">
        <v>185</v>
      </c>
      <c r="F193" s="41" t="s">
        <v>1029</v>
      </c>
      <c r="G193" s="41">
        <v>8303</v>
      </c>
      <c r="H193" s="56" t="s">
        <v>1030</v>
      </c>
      <c r="I193" s="57">
        <v>8.9163999999999994</v>
      </c>
      <c r="J193" s="58">
        <v>-3.73</v>
      </c>
      <c r="K193" s="59"/>
      <c r="L193" s="58" t="s">
        <v>710</v>
      </c>
      <c r="M193" s="60" t="s">
        <v>711</v>
      </c>
      <c r="N193" s="58" t="s">
        <v>710</v>
      </c>
      <c r="O193" s="60" t="s">
        <v>711</v>
      </c>
      <c r="P193" s="58" t="s">
        <v>710</v>
      </c>
      <c r="Q193" s="60" t="s">
        <v>711</v>
      </c>
      <c r="R193" s="58" t="s">
        <v>710</v>
      </c>
      <c r="S193" s="60" t="s">
        <v>711</v>
      </c>
      <c r="T193" s="58" t="s">
        <v>710</v>
      </c>
      <c r="U193" s="60" t="s">
        <v>711</v>
      </c>
      <c r="V193" s="61" t="s">
        <v>710</v>
      </c>
      <c r="W193" s="62" t="s">
        <v>711</v>
      </c>
      <c r="X193" s="58" t="s">
        <v>710</v>
      </c>
      <c r="Y193" s="60" t="s">
        <v>711</v>
      </c>
      <c r="Z193" s="63">
        <v>25</v>
      </c>
      <c r="AA193" s="64"/>
      <c r="AB193" s="65"/>
      <c r="AC193" s="66"/>
      <c r="AD193" s="67"/>
      <c r="AE193" s="68"/>
      <c r="AF193" s="69"/>
      <c r="AG193" s="64">
        <v>1593</v>
      </c>
      <c r="AH193" s="70">
        <v>-3.73</v>
      </c>
      <c r="AI193" s="59"/>
      <c r="AJ193" s="71" t="s">
        <v>853</v>
      </c>
      <c r="AK193" s="72" t="s">
        <v>854</v>
      </c>
    </row>
    <row r="194" spans="1:37" ht="13.15" x14ac:dyDescent="0.4">
      <c r="A194" s="53">
        <v>11010010</v>
      </c>
      <c r="B194" s="54">
        <v>4</v>
      </c>
      <c r="C194" s="53">
        <v>8040261</v>
      </c>
      <c r="D194" s="54">
        <v>7010261</v>
      </c>
      <c r="E194" s="55">
        <v>186</v>
      </c>
      <c r="F194" s="41" t="s">
        <v>1031</v>
      </c>
      <c r="G194" s="41">
        <v>8307</v>
      </c>
      <c r="H194" s="56" t="s">
        <v>1032</v>
      </c>
      <c r="I194" s="57">
        <v>9.3228000000000009</v>
      </c>
      <c r="J194" s="58">
        <v>-5.82</v>
      </c>
      <c r="K194" s="59"/>
      <c r="L194" s="58" t="s">
        <v>710</v>
      </c>
      <c r="M194" s="60" t="s">
        <v>711</v>
      </c>
      <c r="N194" s="58" t="s">
        <v>710</v>
      </c>
      <c r="O194" s="60" t="s">
        <v>711</v>
      </c>
      <c r="P194" s="58" t="s">
        <v>710</v>
      </c>
      <c r="Q194" s="60" t="s">
        <v>711</v>
      </c>
      <c r="R194" s="58" t="s">
        <v>710</v>
      </c>
      <c r="S194" s="60" t="s">
        <v>711</v>
      </c>
      <c r="T194" s="58" t="s">
        <v>710</v>
      </c>
      <c r="U194" s="60" t="s">
        <v>711</v>
      </c>
      <c r="V194" s="61" t="s">
        <v>710</v>
      </c>
      <c r="W194" s="62" t="s">
        <v>711</v>
      </c>
      <c r="X194" s="58" t="s">
        <v>710</v>
      </c>
      <c r="Y194" s="60" t="s">
        <v>711</v>
      </c>
      <c r="Z194" s="63">
        <v>7</v>
      </c>
      <c r="AA194" s="64">
        <v>40</v>
      </c>
      <c r="AB194" s="65">
        <v>175</v>
      </c>
      <c r="AC194" s="66"/>
      <c r="AD194" s="67"/>
      <c r="AE194" s="68">
        <v>40</v>
      </c>
      <c r="AF194" s="69">
        <v>175</v>
      </c>
      <c r="AG194" s="64">
        <v>237</v>
      </c>
      <c r="AH194" s="70">
        <v>12.54</v>
      </c>
      <c r="AI194" s="59"/>
      <c r="AJ194" s="71" t="s">
        <v>1007</v>
      </c>
      <c r="AK194" s="72" t="s">
        <v>1008</v>
      </c>
    </row>
    <row r="195" spans="1:37" ht="13.15" x14ac:dyDescent="0.4">
      <c r="A195" s="53">
        <v>11010010</v>
      </c>
      <c r="B195" s="54">
        <v>4</v>
      </c>
      <c r="C195" s="53">
        <v>8010013</v>
      </c>
      <c r="D195" s="54">
        <v>7010105</v>
      </c>
      <c r="E195" s="55">
        <v>187</v>
      </c>
      <c r="F195" s="41" t="s">
        <v>1033</v>
      </c>
      <c r="G195" s="41">
        <v>8997</v>
      </c>
      <c r="H195" s="56" t="s">
        <v>1034</v>
      </c>
      <c r="I195" s="57">
        <v>10.398</v>
      </c>
      <c r="J195" s="58">
        <v>-2.88</v>
      </c>
      <c r="K195" s="59"/>
      <c r="L195" s="58" t="s">
        <v>710</v>
      </c>
      <c r="M195" s="60" t="s">
        <v>711</v>
      </c>
      <c r="N195" s="58" t="s">
        <v>710</v>
      </c>
      <c r="O195" s="60" t="s">
        <v>711</v>
      </c>
      <c r="P195" s="58" t="s">
        <v>710</v>
      </c>
      <c r="Q195" s="60" t="s">
        <v>711</v>
      </c>
      <c r="R195" s="58" t="s">
        <v>710</v>
      </c>
      <c r="S195" s="60" t="s">
        <v>711</v>
      </c>
      <c r="T195" s="58" t="s">
        <v>710</v>
      </c>
      <c r="U195" s="60" t="s">
        <v>711</v>
      </c>
      <c r="V195" s="61" t="s">
        <v>710</v>
      </c>
      <c r="W195" s="62" t="s">
        <v>711</v>
      </c>
      <c r="X195" s="58" t="s">
        <v>710</v>
      </c>
      <c r="Y195" s="60" t="s">
        <v>711</v>
      </c>
      <c r="Z195" s="63">
        <v>77</v>
      </c>
      <c r="AA195" s="64">
        <v>53</v>
      </c>
      <c r="AB195" s="65">
        <v>659</v>
      </c>
      <c r="AC195" s="66">
        <v>270</v>
      </c>
      <c r="AD195" s="67">
        <v>322</v>
      </c>
      <c r="AE195" s="68">
        <v>-217</v>
      </c>
      <c r="AF195" s="69">
        <v>337</v>
      </c>
      <c r="AG195" s="64">
        <v>1551</v>
      </c>
      <c r="AH195" s="70">
        <v>-14.82</v>
      </c>
      <c r="AI195" s="59"/>
      <c r="AJ195" s="71" t="s">
        <v>712</v>
      </c>
      <c r="AK195" s="72" t="s">
        <v>713</v>
      </c>
    </row>
    <row r="196" spans="1:37" ht="13.5" thickBot="1" x14ac:dyDescent="0.45">
      <c r="A196" s="53">
        <v>11010010</v>
      </c>
      <c r="B196" s="54">
        <v>4</v>
      </c>
      <c r="C196" s="53">
        <v>8030244</v>
      </c>
      <c r="D196" s="54">
        <v>7010244</v>
      </c>
      <c r="E196" s="74">
        <v>188</v>
      </c>
      <c r="F196" s="75" t="s">
        <v>1035</v>
      </c>
      <c r="G196" s="75">
        <v>9033</v>
      </c>
      <c r="H196" s="76" t="s">
        <v>1036</v>
      </c>
      <c r="I196" s="77" t="s">
        <v>959</v>
      </c>
      <c r="J196" s="78">
        <v>0</v>
      </c>
      <c r="K196" s="79"/>
      <c r="L196" s="78" t="s">
        <v>710</v>
      </c>
      <c r="M196" s="80" t="s">
        <v>711</v>
      </c>
      <c r="N196" s="78" t="s">
        <v>710</v>
      </c>
      <c r="O196" s="80" t="s">
        <v>711</v>
      </c>
      <c r="P196" s="78" t="s">
        <v>710</v>
      </c>
      <c r="Q196" s="80" t="s">
        <v>711</v>
      </c>
      <c r="R196" s="78" t="s">
        <v>710</v>
      </c>
      <c r="S196" s="80" t="s">
        <v>711</v>
      </c>
      <c r="T196" s="78" t="s">
        <v>710</v>
      </c>
      <c r="U196" s="80" t="s">
        <v>711</v>
      </c>
      <c r="V196" s="81" t="s">
        <v>710</v>
      </c>
      <c r="W196" s="82" t="s">
        <v>711</v>
      </c>
      <c r="X196" s="78" t="s">
        <v>710</v>
      </c>
      <c r="Y196" s="80" t="s">
        <v>711</v>
      </c>
      <c r="Z196" s="83"/>
      <c r="AA196" s="84"/>
      <c r="AB196" s="85"/>
      <c r="AC196" s="86"/>
      <c r="AD196" s="87"/>
      <c r="AE196" s="88"/>
      <c r="AF196" s="89"/>
      <c r="AG196" s="84">
        <v>1910</v>
      </c>
      <c r="AH196" s="90"/>
      <c r="AI196" s="79"/>
      <c r="AJ196" s="91" t="s">
        <v>1037</v>
      </c>
      <c r="AK196" s="73" t="s">
        <v>1038</v>
      </c>
    </row>
    <row r="197" spans="1:37" ht="13.15" x14ac:dyDescent="0.4">
      <c r="A197" s="53">
        <v>11010010</v>
      </c>
      <c r="B197" s="54">
        <v>4</v>
      </c>
      <c r="C197" s="53">
        <v>8010237</v>
      </c>
      <c r="D197" s="54">
        <v>7010237</v>
      </c>
      <c r="E197" s="144">
        <v>189</v>
      </c>
      <c r="F197" s="145" t="s">
        <v>1039</v>
      </c>
      <c r="G197" s="145">
        <v>9051</v>
      </c>
      <c r="H197" s="56" t="s">
        <v>1040</v>
      </c>
      <c r="I197" s="57">
        <v>9.2166999999999994</v>
      </c>
      <c r="J197" s="58">
        <v>-3.36</v>
      </c>
      <c r="K197" s="59"/>
      <c r="L197" s="58" t="s">
        <v>710</v>
      </c>
      <c r="M197" s="60" t="s">
        <v>711</v>
      </c>
      <c r="N197" s="58" t="s">
        <v>710</v>
      </c>
      <c r="O197" s="60" t="s">
        <v>711</v>
      </c>
      <c r="P197" s="58" t="s">
        <v>710</v>
      </c>
      <c r="Q197" s="60" t="s">
        <v>711</v>
      </c>
      <c r="R197" s="58" t="s">
        <v>710</v>
      </c>
      <c r="S197" s="60" t="s">
        <v>711</v>
      </c>
      <c r="T197" s="58" t="s">
        <v>710</v>
      </c>
      <c r="U197" s="60" t="s">
        <v>711</v>
      </c>
      <c r="V197" s="61" t="s">
        <v>710</v>
      </c>
      <c r="W197" s="62" t="s">
        <v>711</v>
      </c>
      <c r="X197" s="58" t="s">
        <v>710</v>
      </c>
      <c r="Y197" s="228" t="s">
        <v>711</v>
      </c>
      <c r="Z197" s="63">
        <v>25</v>
      </c>
      <c r="AA197" s="64"/>
      <c r="AB197" s="65"/>
      <c r="AC197" s="66"/>
      <c r="AD197" s="67">
        <v>218</v>
      </c>
      <c r="AE197" s="68"/>
      <c r="AF197" s="69">
        <v>-218</v>
      </c>
      <c r="AG197" s="64">
        <v>5554</v>
      </c>
      <c r="AH197" s="70">
        <v>-3.36</v>
      </c>
      <c r="AI197" s="59"/>
      <c r="AJ197" s="71" t="s">
        <v>853</v>
      </c>
      <c r="AK197" s="72" t="s">
        <v>854</v>
      </c>
    </row>
    <row r="198" spans="1:37" ht="13.15" x14ac:dyDescent="0.4">
      <c r="A198" s="53">
        <v>11010010</v>
      </c>
      <c r="B198" s="54">
        <v>4</v>
      </c>
      <c r="C198" s="53">
        <v>8010237</v>
      </c>
      <c r="D198" s="54">
        <v>7010237</v>
      </c>
      <c r="E198" s="55">
        <v>190</v>
      </c>
      <c r="F198" s="41" t="s">
        <v>1041</v>
      </c>
      <c r="G198" s="41">
        <v>9053</v>
      </c>
      <c r="H198" s="56" t="s">
        <v>1042</v>
      </c>
      <c r="I198" s="57">
        <v>9.0638000000000005</v>
      </c>
      <c r="J198" s="58">
        <v>-3.02</v>
      </c>
      <c r="K198" s="59"/>
      <c r="L198" s="58" t="s">
        <v>710</v>
      </c>
      <c r="M198" s="60" t="s">
        <v>711</v>
      </c>
      <c r="N198" s="58" t="s">
        <v>710</v>
      </c>
      <c r="O198" s="60" t="s">
        <v>711</v>
      </c>
      <c r="P198" s="58" t="s">
        <v>710</v>
      </c>
      <c r="Q198" s="60" t="s">
        <v>711</v>
      </c>
      <c r="R198" s="58" t="s">
        <v>710</v>
      </c>
      <c r="S198" s="60" t="s">
        <v>711</v>
      </c>
      <c r="T198" s="58" t="s">
        <v>710</v>
      </c>
      <c r="U198" s="60" t="s">
        <v>711</v>
      </c>
      <c r="V198" s="61" t="s">
        <v>710</v>
      </c>
      <c r="W198" s="62" t="s">
        <v>711</v>
      </c>
      <c r="X198" s="58" t="s">
        <v>710</v>
      </c>
      <c r="Y198" s="60" t="s">
        <v>711</v>
      </c>
      <c r="Z198" s="63">
        <v>21</v>
      </c>
      <c r="AA198" s="64"/>
      <c r="AB198" s="65"/>
      <c r="AC198" s="66">
        <v>9</v>
      </c>
      <c r="AD198" s="67">
        <v>9</v>
      </c>
      <c r="AE198" s="68">
        <v>-9</v>
      </c>
      <c r="AF198" s="69">
        <v>-9</v>
      </c>
      <c r="AG198" s="64">
        <v>838</v>
      </c>
      <c r="AH198" s="70">
        <v>-4.0599999999999996</v>
      </c>
      <c r="AI198" s="59"/>
      <c r="AJ198" s="71" t="s">
        <v>853</v>
      </c>
      <c r="AK198" s="72" t="s">
        <v>854</v>
      </c>
    </row>
    <row r="199" spans="1:37" ht="13.15" x14ac:dyDescent="0.4">
      <c r="A199" s="53">
        <v>11010010</v>
      </c>
      <c r="B199" s="54">
        <v>4</v>
      </c>
      <c r="C199" s="53">
        <v>8010237</v>
      </c>
      <c r="D199" s="54">
        <v>7010237</v>
      </c>
      <c r="E199" s="55">
        <v>191</v>
      </c>
      <c r="F199" s="41" t="s">
        <v>1043</v>
      </c>
      <c r="G199" s="41">
        <v>9054</v>
      </c>
      <c r="H199" s="56" t="s">
        <v>1044</v>
      </c>
      <c r="I199" s="57">
        <v>9.8348999999999993</v>
      </c>
      <c r="J199" s="58">
        <v>-1.42</v>
      </c>
      <c r="K199" s="59"/>
      <c r="L199" s="58" t="s">
        <v>710</v>
      </c>
      <c r="M199" s="60" t="s">
        <v>711</v>
      </c>
      <c r="N199" s="58" t="s">
        <v>710</v>
      </c>
      <c r="O199" s="60" t="s">
        <v>711</v>
      </c>
      <c r="P199" s="58" t="s">
        <v>710</v>
      </c>
      <c r="Q199" s="60" t="s">
        <v>711</v>
      </c>
      <c r="R199" s="58" t="s">
        <v>710</v>
      </c>
      <c r="S199" s="60" t="s">
        <v>711</v>
      </c>
      <c r="T199" s="58" t="s">
        <v>710</v>
      </c>
      <c r="U199" s="60" t="s">
        <v>711</v>
      </c>
      <c r="V199" s="61" t="s">
        <v>710</v>
      </c>
      <c r="W199" s="62" t="s">
        <v>711</v>
      </c>
      <c r="X199" s="58" t="s">
        <v>710</v>
      </c>
      <c r="Y199" s="60" t="s">
        <v>711</v>
      </c>
      <c r="Z199" s="63">
        <v>11</v>
      </c>
      <c r="AA199" s="64">
        <v>1055</v>
      </c>
      <c r="AB199" s="65">
        <v>2028</v>
      </c>
      <c r="AC199" s="66">
        <v>196</v>
      </c>
      <c r="AD199" s="67">
        <v>256</v>
      </c>
      <c r="AE199" s="68">
        <v>859</v>
      </c>
      <c r="AF199" s="69">
        <v>1772</v>
      </c>
      <c r="AG199" s="64">
        <v>1754</v>
      </c>
      <c r="AH199" s="70">
        <v>92.32</v>
      </c>
      <c r="AI199" s="59"/>
      <c r="AJ199" s="71" t="s">
        <v>853</v>
      </c>
      <c r="AK199" s="72" t="s">
        <v>854</v>
      </c>
    </row>
    <row r="200" spans="1:37" ht="13.15" x14ac:dyDescent="0.4">
      <c r="A200" s="53">
        <v>11010010</v>
      </c>
      <c r="B200" s="54">
        <v>4</v>
      </c>
      <c r="C200" s="53">
        <v>8010237</v>
      </c>
      <c r="D200" s="54">
        <v>7010237</v>
      </c>
      <c r="E200" s="55">
        <v>192</v>
      </c>
      <c r="F200" s="41" t="s">
        <v>1045</v>
      </c>
      <c r="G200" s="41">
        <v>9055</v>
      </c>
      <c r="H200" s="56" t="s">
        <v>1046</v>
      </c>
      <c r="I200" s="57">
        <v>8.9153000000000002</v>
      </c>
      <c r="J200" s="58">
        <v>-6.64</v>
      </c>
      <c r="K200" s="59"/>
      <c r="L200" s="58" t="s">
        <v>710</v>
      </c>
      <c r="M200" s="60" t="s">
        <v>711</v>
      </c>
      <c r="N200" s="58" t="s">
        <v>710</v>
      </c>
      <c r="O200" s="60" t="s">
        <v>711</v>
      </c>
      <c r="P200" s="58" t="s">
        <v>710</v>
      </c>
      <c r="Q200" s="60" t="s">
        <v>711</v>
      </c>
      <c r="R200" s="58" t="s">
        <v>710</v>
      </c>
      <c r="S200" s="60" t="s">
        <v>711</v>
      </c>
      <c r="T200" s="58" t="s">
        <v>710</v>
      </c>
      <c r="U200" s="60" t="s">
        <v>711</v>
      </c>
      <c r="V200" s="61" t="s">
        <v>710</v>
      </c>
      <c r="W200" s="62" t="s">
        <v>711</v>
      </c>
      <c r="X200" s="58" t="s">
        <v>710</v>
      </c>
      <c r="Y200" s="60" t="s">
        <v>711</v>
      </c>
      <c r="Z200" s="63">
        <v>16</v>
      </c>
      <c r="AA200" s="64">
        <v>6</v>
      </c>
      <c r="AB200" s="65">
        <v>180</v>
      </c>
      <c r="AC200" s="66"/>
      <c r="AD200" s="67"/>
      <c r="AE200" s="68">
        <v>6</v>
      </c>
      <c r="AF200" s="69">
        <v>180</v>
      </c>
      <c r="AG200" s="64">
        <v>162</v>
      </c>
      <c r="AH200" s="70">
        <v>-3.19</v>
      </c>
      <c r="AI200" s="59"/>
      <c r="AJ200" s="71" t="s">
        <v>853</v>
      </c>
      <c r="AK200" s="73" t="s">
        <v>854</v>
      </c>
    </row>
    <row r="201" spans="1:37" ht="13.15" x14ac:dyDescent="0.4">
      <c r="A201" s="53">
        <v>11010010</v>
      </c>
      <c r="B201" s="54">
        <v>4</v>
      </c>
      <c r="C201" s="53">
        <v>8040307</v>
      </c>
      <c r="D201" s="54">
        <v>7010223</v>
      </c>
      <c r="E201" s="55">
        <v>193</v>
      </c>
      <c r="F201" s="41" t="s">
        <v>1047</v>
      </c>
      <c r="G201" s="41">
        <v>9100</v>
      </c>
      <c r="H201" s="56" t="s">
        <v>1048</v>
      </c>
      <c r="I201" s="57">
        <v>92.651399999999995</v>
      </c>
      <c r="J201" s="58">
        <v>0</v>
      </c>
      <c r="K201" s="59"/>
      <c r="L201" s="58" t="s">
        <v>710</v>
      </c>
      <c r="M201" s="60" t="s">
        <v>711</v>
      </c>
      <c r="N201" s="58" t="s">
        <v>710</v>
      </c>
      <c r="O201" s="60" t="s">
        <v>711</v>
      </c>
      <c r="P201" s="58" t="s">
        <v>710</v>
      </c>
      <c r="Q201" s="60" t="s">
        <v>711</v>
      </c>
      <c r="R201" s="58" t="s">
        <v>710</v>
      </c>
      <c r="S201" s="60" t="s">
        <v>711</v>
      </c>
      <c r="T201" s="58" t="s">
        <v>710</v>
      </c>
      <c r="U201" s="60" t="s">
        <v>711</v>
      </c>
      <c r="V201" s="61" t="s">
        <v>710</v>
      </c>
      <c r="W201" s="62" t="s">
        <v>711</v>
      </c>
      <c r="X201" s="58" t="s">
        <v>710</v>
      </c>
      <c r="Y201" s="60" t="s">
        <v>711</v>
      </c>
      <c r="Z201" s="63">
        <v>2</v>
      </c>
      <c r="AA201" s="64">
        <v>693</v>
      </c>
      <c r="AB201" s="65">
        <v>1894</v>
      </c>
      <c r="AC201" s="66"/>
      <c r="AD201" s="67">
        <v>326</v>
      </c>
      <c r="AE201" s="68">
        <v>693</v>
      </c>
      <c r="AF201" s="69">
        <v>1568</v>
      </c>
      <c r="AG201" s="64">
        <v>3337</v>
      </c>
      <c r="AH201" s="70">
        <v>59.68</v>
      </c>
      <c r="AI201" s="59"/>
      <c r="AJ201" s="71" t="s">
        <v>747</v>
      </c>
      <c r="AK201" s="72" t="s">
        <v>748</v>
      </c>
    </row>
    <row r="202" spans="1:37" ht="13.15" x14ac:dyDescent="0.4">
      <c r="A202" s="53">
        <v>11010010</v>
      </c>
      <c r="B202" s="54">
        <v>4</v>
      </c>
      <c r="C202" s="53">
        <v>8010237</v>
      </c>
      <c r="D202" s="54">
        <v>7010237</v>
      </c>
      <c r="E202" s="55">
        <v>194</v>
      </c>
      <c r="F202" s="41" t="s">
        <v>1049</v>
      </c>
      <c r="G202" s="41">
        <v>9186</v>
      </c>
      <c r="H202" s="56" t="s">
        <v>1050</v>
      </c>
      <c r="I202" s="57">
        <v>9.5729000000000006</v>
      </c>
      <c r="J202" s="58">
        <v>-3.82</v>
      </c>
      <c r="K202" s="59"/>
      <c r="L202" s="58" t="s">
        <v>710</v>
      </c>
      <c r="M202" s="60" t="s">
        <v>711</v>
      </c>
      <c r="N202" s="58" t="s">
        <v>710</v>
      </c>
      <c r="O202" s="60" t="s">
        <v>711</v>
      </c>
      <c r="P202" s="58" t="s">
        <v>710</v>
      </c>
      <c r="Q202" s="60" t="s">
        <v>711</v>
      </c>
      <c r="R202" s="58" t="s">
        <v>710</v>
      </c>
      <c r="S202" s="60" t="s">
        <v>711</v>
      </c>
      <c r="T202" s="58" t="s">
        <v>710</v>
      </c>
      <c r="U202" s="60" t="s">
        <v>711</v>
      </c>
      <c r="V202" s="61" t="s">
        <v>710</v>
      </c>
      <c r="W202" s="62" t="s">
        <v>711</v>
      </c>
      <c r="X202" s="58" t="s">
        <v>710</v>
      </c>
      <c r="Y202" s="60" t="s">
        <v>711</v>
      </c>
      <c r="Z202" s="63">
        <v>47</v>
      </c>
      <c r="AA202" s="64"/>
      <c r="AB202" s="65">
        <v>367</v>
      </c>
      <c r="AC202" s="66">
        <v>191</v>
      </c>
      <c r="AD202" s="67">
        <v>263</v>
      </c>
      <c r="AE202" s="68">
        <v>-191</v>
      </c>
      <c r="AF202" s="69">
        <v>104</v>
      </c>
      <c r="AG202" s="64">
        <v>5838</v>
      </c>
      <c r="AH202" s="70">
        <v>-6.86</v>
      </c>
      <c r="AI202" s="59"/>
      <c r="AJ202" s="71" t="s">
        <v>853</v>
      </c>
      <c r="AK202" s="73" t="s">
        <v>854</v>
      </c>
    </row>
    <row r="203" spans="1:37" ht="13.15" x14ac:dyDescent="0.4">
      <c r="A203" s="53">
        <v>11010010</v>
      </c>
      <c r="B203" s="54">
        <v>4</v>
      </c>
      <c r="C203" s="53">
        <v>8010022</v>
      </c>
      <c r="D203" s="54">
        <v>7010182</v>
      </c>
      <c r="E203" s="55">
        <v>195</v>
      </c>
      <c r="F203" s="41" t="s">
        <v>1051</v>
      </c>
      <c r="G203" s="41">
        <v>9845</v>
      </c>
      <c r="H203" s="56" t="s">
        <v>1052</v>
      </c>
      <c r="I203" s="57">
        <v>9.4552999999999994</v>
      </c>
      <c r="J203" s="58">
        <v>-2.93</v>
      </c>
      <c r="K203" s="59"/>
      <c r="L203" s="58" t="s">
        <v>710</v>
      </c>
      <c r="M203" s="60" t="s">
        <v>711</v>
      </c>
      <c r="N203" s="58" t="s">
        <v>710</v>
      </c>
      <c r="O203" s="60" t="s">
        <v>711</v>
      </c>
      <c r="P203" s="58" t="s">
        <v>710</v>
      </c>
      <c r="Q203" s="60" t="s">
        <v>711</v>
      </c>
      <c r="R203" s="58" t="s">
        <v>710</v>
      </c>
      <c r="S203" s="60" t="s">
        <v>711</v>
      </c>
      <c r="T203" s="58" t="s">
        <v>710</v>
      </c>
      <c r="U203" s="60" t="s">
        <v>711</v>
      </c>
      <c r="V203" s="61" t="s">
        <v>710</v>
      </c>
      <c r="W203" s="62" t="s">
        <v>711</v>
      </c>
      <c r="X203" s="58" t="s">
        <v>710</v>
      </c>
      <c r="Y203" s="60" t="s">
        <v>711</v>
      </c>
      <c r="Z203" s="63">
        <v>13</v>
      </c>
      <c r="AA203" s="64"/>
      <c r="AB203" s="65">
        <v>1261</v>
      </c>
      <c r="AC203" s="66">
        <v>30</v>
      </c>
      <c r="AD203" s="67">
        <v>190</v>
      </c>
      <c r="AE203" s="68">
        <v>-30</v>
      </c>
      <c r="AF203" s="69">
        <v>1071</v>
      </c>
      <c r="AG203" s="64">
        <v>1002</v>
      </c>
      <c r="AH203" s="70">
        <v>-5.72</v>
      </c>
      <c r="AI203" s="59"/>
      <c r="AJ203" s="71" t="s">
        <v>764</v>
      </c>
      <c r="AK203" s="72" t="s">
        <v>779</v>
      </c>
    </row>
    <row r="204" spans="1:37" ht="13.15" x14ac:dyDescent="0.4">
      <c r="A204" s="53">
        <v>11010010</v>
      </c>
      <c r="B204" s="54">
        <v>4</v>
      </c>
      <c r="C204" s="53">
        <v>8010022</v>
      </c>
      <c r="D204" s="54">
        <v>7010182</v>
      </c>
      <c r="E204" s="55">
        <v>196</v>
      </c>
      <c r="F204" s="41" t="s">
        <v>1053</v>
      </c>
      <c r="G204" s="41">
        <v>9846</v>
      </c>
      <c r="H204" s="56" t="s">
        <v>1054</v>
      </c>
      <c r="I204" s="57">
        <v>9.3409999999999993</v>
      </c>
      <c r="J204" s="58">
        <v>-4.3099999999999996</v>
      </c>
      <c r="K204" s="59"/>
      <c r="L204" s="58" t="s">
        <v>710</v>
      </c>
      <c r="M204" s="60" t="s">
        <v>711</v>
      </c>
      <c r="N204" s="58" t="s">
        <v>710</v>
      </c>
      <c r="O204" s="60" t="s">
        <v>711</v>
      </c>
      <c r="P204" s="58" t="s">
        <v>710</v>
      </c>
      <c r="Q204" s="60" t="s">
        <v>711</v>
      </c>
      <c r="R204" s="58" t="s">
        <v>710</v>
      </c>
      <c r="S204" s="60" t="s">
        <v>711</v>
      </c>
      <c r="T204" s="58" t="s">
        <v>710</v>
      </c>
      <c r="U204" s="60" t="s">
        <v>711</v>
      </c>
      <c r="V204" s="61" t="s">
        <v>710</v>
      </c>
      <c r="W204" s="62" t="s">
        <v>711</v>
      </c>
      <c r="X204" s="58" t="s">
        <v>710</v>
      </c>
      <c r="Y204" s="60" t="s">
        <v>711</v>
      </c>
      <c r="Z204" s="63">
        <v>3</v>
      </c>
      <c r="AA204" s="64"/>
      <c r="AB204" s="65">
        <v>96</v>
      </c>
      <c r="AC204" s="66"/>
      <c r="AD204" s="67"/>
      <c r="AE204" s="68"/>
      <c r="AF204" s="69">
        <v>96</v>
      </c>
      <c r="AG204" s="64">
        <v>87</v>
      </c>
      <c r="AH204" s="70">
        <v>-4.3099999999999996</v>
      </c>
      <c r="AI204" s="59"/>
      <c r="AJ204" s="71" t="s">
        <v>764</v>
      </c>
      <c r="AK204" s="72" t="s">
        <v>779</v>
      </c>
    </row>
    <row r="205" spans="1:37" ht="13.15" x14ac:dyDescent="0.4">
      <c r="A205" s="53">
        <v>11010010</v>
      </c>
      <c r="B205" s="54">
        <v>4</v>
      </c>
      <c r="C205" s="53">
        <v>8010024</v>
      </c>
      <c r="D205" s="54">
        <v>7010061</v>
      </c>
      <c r="E205" s="55">
        <v>197</v>
      </c>
      <c r="F205" s="41" t="s">
        <v>1055</v>
      </c>
      <c r="G205" s="41">
        <v>9960</v>
      </c>
      <c r="H205" s="56" t="s">
        <v>1056</v>
      </c>
      <c r="I205" s="57">
        <v>16.0792</v>
      </c>
      <c r="J205" s="58">
        <v>-3.87</v>
      </c>
      <c r="K205" s="59"/>
      <c r="L205" s="58" t="s">
        <v>710</v>
      </c>
      <c r="M205" s="60" t="s">
        <v>711</v>
      </c>
      <c r="N205" s="58" t="s">
        <v>710</v>
      </c>
      <c r="O205" s="60" t="s">
        <v>711</v>
      </c>
      <c r="P205" s="58" t="s">
        <v>710</v>
      </c>
      <c r="Q205" s="60" t="s">
        <v>711</v>
      </c>
      <c r="R205" s="58" t="s">
        <v>710</v>
      </c>
      <c r="S205" s="60" t="s">
        <v>711</v>
      </c>
      <c r="T205" s="58" t="s">
        <v>710</v>
      </c>
      <c r="U205" s="60" t="s">
        <v>711</v>
      </c>
      <c r="V205" s="61" t="s">
        <v>710</v>
      </c>
      <c r="W205" s="62" t="s">
        <v>711</v>
      </c>
      <c r="X205" s="58" t="s">
        <v>710</v>
      </c>
      <c r="Y205" s="60" t="s">
        <v>711</v>
      </c>
      <c r="Z205" s="63">
        <v>3</v>
      </c>
      <c r="AA205" s="64"/>
      <c r="AB205" s="65">
        <v>27900</v>
      </c>
      <c r="AC205" s="66"/>
      <c r="AD205" s="67">
        <v>18700</v>
      </c>
      <c r="AE205" s="68"/>
      <c r="AF205" s="69">
        <v>9200</v>
      </c>
      <c r="AG205" s="64">
        <v>8296</v>
      </c>
      <c r="AH205" s="70">
        <v>-3.87</v>
      </c>
      <c r="AI205" s="59"/>
      <c r="AJ205" s="71" t="s">
        <v>796</v>
      </c>
      <c r="AK205" s="72" t="s">
        <v>797</v>
      </c>
    </row>
    <row r="206" spans="1:37" ht="13.5" thickBot="1" x14ac:dyDescent="0.45">
      <c r="A206" s="53">
        <v>11010010</v>
      </c>
      <c r="B206" s="54">
        <v>4</v>
      </c>
      <c r="C206" s="53">
        <v>8030244</v>
      </c>
      <c r="D206" s="54">
        <v>7010244</v>
      </c>
      <c r="E206" s="229">
        <v>198</v>
      </c>
      <c r="F206" s="230" t="s">
        <v>1057</v>
      </c>
      <c r="G206" s="145">
        <v>9992</v>
      </c>
      <c r="H206" s="146" t="s">
        <v>1058</v>
      </c>
      <c r="I206" s="231" t="s">
        <v>959</v>
      </c>
      <c r="J206" s="232">
        <v>0</v>
      </c>
      <c r="K206" s="233"/>
      <c r="L206" s="234" t="s">
        <v>710</v>
      </c>
      <c r="M206" s="235" t="s">
        <v>711</v>
      </c>
      <c r="N206" s="234" t="s">
        <v>710</v>
      </c>
      <c r="O206" s="235" t="s">
        <v>711</v>
      </c>
      <c r="P206" s="234" t="s">
        <v>710</v>
      </c>
      <c r="Q206" s="235" t="s">
        <v>711</v>
      </c>
      <c r="R206" s="234" t="s">
        <v>710</v>
      </c>
      <c r="S206" s="235" t="s">
        <v>711</v>
      </c>
      <c r="T206" s="234" t="s">
        <v>710</v>
      </c>
      <c r="U206" s="235" t="s">
        <v>711</v>
      </c>
      <c r="V206" s="236" t="s">
        <v>710</v>
      </c>
      <c r="W206" s="237" t="s">
        <v>711</v>
      </c>
      <c r="X206" s="234" t="s">
        <v>710</v>
      </c>
      <c r="Y206" s="238" t="s">
        <v>711</v>
      </c>
      <c r="Z206" s="239"/>
      <c r="AA206" s="240"/>
      <c r="AB206" s="241"/>
      <c r="AC206" s="242"/>
      <c r="AD206" s="243"/>
      <c r="AE206" s="240"/>
      <c r="AF206" s="243"/>
      <c r="AG206" s="240">
        <v>1367</v>
      </c>
      <c r="AH206" s="244"/>
      <c r="AI206" s="245"/>
      <c r="AJ206" s="246" t="s">
        <v>1037</v>
      </c>
      <c r="AK206" s="72" t="s">
        <v>1038</v>
      </c>
    </row>
    <row r="207" spans="1:37" ht="13.15" x14ac:dyDescent="0.4">
      <c r="A207" s="53"/>
      <c r="B207" s="54">
        <v>5</v>
      </c>
      <c r="C207" s="53" t="s">
        <v>966</v>
      </c>
      <c r="D207" s="54" t="s">
        <v>966</v>
      </c>
      <c r="E207" s="22" t="s">
        <v>674</v>
      </c>
      <c r="F207" s="21" t="s">
        <v>967</v>
      </c>
      <c r="G207" s="21" t="s">
        <v>710</v>
      </c>
      <c r="H207" s="247" t="s">
        <v>1059</v>
      </c>
      <c r="I207" s="207" t="s">
        <v>959</v>
      </c>
      <c r="J207" s="248" t="s">
        <v>710</v>
      </c>
      <c r="K207" s="248"/>
      <c r="L207" s="248" t="s">
        <v>710</v>
      </c>
      <c r="M207" s="207" t="s">
        <v>711</v>
      </c>
      <c r="N207" s="248" t="s">
        <v>710</v>
      </c>
      <c r="O207" s="207" t="s">
        <v>711</v>
      </c>
      <c r="P207" s="248" t="s">
        <v>710</v>
      </c>
      <c r="Q207" s="207" t="s">
        <v>711</v>
      </c>
      <c r="R207" s="248" t="s">
        <v>710</v>
      </c>
      <c r="S207" s="207" t="s">
        <v>711</v>
      </c>
      <c r="T207" s="248" t="s">
        <v>710</v>
      </c>
      <c r="U207" s="207" t="s">
        <v>711</v>
      </c>
      <c r="V207" s="248" t="s">
        <v>710</v>
      </c>
      <c r="W207" s="207" t="s">
        <v>711</v>
      </c>
      <c r="X207" s="248" t="s">
        <v>710</v>
      </c>
      <c r="Y207" s="207" t="s">
        <v>711</v>
      </c>
      <c r="Z207" s="249">
        <v>21075</v>
      </c>
      <c r="AA207" s="250">
        <v>29116</v>
      </c>
      <c r="AB207" s="251">
        <v>1339116</v>
      </c>
      <c r="AC207" s="252">
        <v>24454</v>
      </c>
      <c r="AD207" s="253">
        <v>366316</v>
      </c>
      <c r="AE207" s="250">
        <v>4662</v>
      </c>
      <c r="AF207" s="253">
        <v>972800</v>
      </c>
      <c r="AG207" s="254">
        <v>985321</v>
      </c>
      <c r="AH207" s="255"/>
      <c r="AI207" s="256"/>
    </row>
    <row r="208" spans="1:37" ht="13.5" thickBot="1" x14ac:dyDescent="0.45">
      <c r="A208" s="53"/>
      <c r="B208" s="54">
        <v>6</v>
      </c>
      <c r="C208" s="53" t="s">
        <v>966</v>
      </c>
      <c r="D208" s="54" t="s">
        <v>966</v>
      </c>
      <c r="E208" s="22" t="s">
        <v>674</v>
      </c>
      <c r="F208" s="21" t="s">
        <v>967</v>
      </c>
      <c r="G208" s="21" t="s">
        <v>710</v>
      </c>
      <c r="H208" s="247" t="s">
        <v>1060</v>
      </c>
      <c r="I208" s="207" t="s">
        <v>959</v>
      </c>
      <c r="J208" s="248" t="s">
        <v>710</v>
      </c>
      <c r="K208" s="248"/>
      <c r="L208" s="248" t="s">
        <v>710</v>
      </c>
      <c r="M208" s="207" t="s">
        <v>711</v>
      </c>
      <c r="N208" s="248" t="s">
        <v>710</v>
      </c>
      <c r="O208" s="207" t="s">
        <v>711</v>
      </c>
      <c r="P208" s="248" t="s">
        <v>710</v>
      </c>
      <c r="Q208" s="207" t="s">
        <v>711</v>
      </c>
      <c r="R208" s="248" t="s">
        <v>710</v>
      </c>
      <c r="S208" s="207" t="s">
        <v>711</v>
      </c>
      <c r="T208" s="248" t="s">
        <v>710</v>
      </c>
      <c r="U208" s="207" t="s">
        <v>711</v>
      </c>
      <c r="V208" s="248" t="s">
        <v>710</v>
      </c>
      <c r="W208" s="207" t="s">
        <v>711</v>
      </c>
      <c r="X208" s="248" t="s">
        <v>710</v>
      </c>
      <c r="Y208" s="207" t="s">
        <v>711</v>
      </c>
      <c r="Z208" s="191">
        <v>518705</v>
      </c>
      <c r="AA208" s="190">
        <v>299069</v>
      </c>
      <c r="AB208" s="187">
        <v>8898037</v>
      </c>
      <c r="AC208" s="188">
        <v>514829</v>
      </c>
      <c r="AD208" s="181">
        <v>5874820</v>
      </c>
      <c r="AE208" s="190">
        <v>-215760</v>
      </c>
      <c r="AF208" s="181">
        <v>3023217</v>
      </c>
      <c r="AG208" s="257">
        <v>20408776</v>
      </c>
      <c r="AH208" s="258">
        <v>-4.12</v>
      </c>
      <c r="AI208" s="181">
        <v>9.94</v>
      </c>
    </row>
    <row r="209" spans="4:8" x14ac:dyDescent="0.35">
      <c r="D209" s="193" t="s">
        <v>970</v>
      </c>
      <c r="E209" s="192" t="s">
        <v>970</v>
      </c>
      <c r="F209" s="193"/>
      <c r="G209" s="193"/>
      <c r="H209" s="193" t="s">
        <v>970</v>
      </c>
    </row>
  </sheetData>
  <mergeCells count="14">
    <mergeCell ref="X3:Y3"/>
    <mergeCell ref="A164:D164"/>
    <mergeCell ref="L3:M3"/>
    <mergeCell ref="N3:O3"/>
    <mergeCell ref="P3:Q3"/>
    <mergeCell ref="R3:S3"/>
    <mergeCell ref="T3:U3"/>
    <mergeCell ref="V3:W3"/>
    <mergeCell ref="AH2:AI2"/>
    <mergeCell ref="A2:D2"/>
    <mergeCell ref="J2:K2"/>
    <mergeCell ref="AA2:AB2"/>
    <mergeCell ref="AC2:AD2"/>
    <mergeCell ref="AE2:AF2"/>
  </mergeCells>
  <printOptions horizontalCentered="1"/>
  <pageMargins left="0" right="0" top="0.51181102362204722" bottom="0.51181102362204722" header="0" footer="0.19685039370078741"/>
  <pageSetup paperSize="9" scale="63" fitToHeight="0" orientation="landscape" horizontalDpi="300" verticalDpi="300" r:id="rId1"/>
  <headerFooter alignWithMargins="0">
    <oddFooter>&amp;L&amp;"BenguiatGot Bk BT,Book"&amp;20inverco&amp;"Arial,Normal"&amp;10 &amp;"Arial,Negrita Cursiva"31/12/2018&amp;C&amp;9(Importes en Miles de Euros)&amp;R&amp;"Arial,Negrita"&amp;9&amp;URenta Variable Mixta Internacional</oddFooter>
  </headerFooter>
  <rowBreaks count="1" manualBreakCount="1">
    <brk id="163" max="16383" man="1"/>
  </rowBreaks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62"/>
  <sheetViews>
    <sheetView showGridLines="0" zoomScaleNormal="100" workbookViewId="0"/>
  </sheetViews>
  <sheetFormatPr baseColWidth="10" defaultColWidth="11.3984375" defaultRowHeight="12.75" x14ac:dyDescent="0.35"/>
  <cols>
    <col min="1" max="1" width="9.86328125" style="21" bestFit="1" customWidth="1"/>
    <col min="2" max="2" width="11.86328125" style="21" bestFit="1" customWidth="1"/>
    <col min="3" max="3" width="8" style="21" bestFit="1" customWidth="1"/>
    <col min="4" max="4" width="10" style="21" bestFit="1" customWidth="1"/>
    <col min="5" max="5" width="4" style="22" bestFit="1" customWidth="1"/>
    <col min="6" max="6" width="13.3984375" style="21" bestFit="1" customWidth="1"/>
    <col min="7" max="7" width="9" style="21" bestFit="1" customWidth="1"/>
    <col min="8" max="8" width="64.265625" style="21" bestFit="1" customWidth="1"/>
    <col min="9" max="9" width="10.1328125" style="21" customWidth="1"/>
    <col min="10" max="10" width="5.1328125" style="21" bestFit="1" customWidth="1"/>
    <col min="11" max="12" width="6.1328125" style="21" bestFit="1" customWidth="1"/>
    <col min="13" max="13" width="5" style="21" bestFit="1" customWidth="1"/>
    <col min="14" max="14" width="5.73046875" style="21" bestFit="1" customWidth="1"/>
    <col min="15" max="15" width="5" style="21" bestFit="1" customWidth="1"/>
    <col min="16" max="16" width="5.73046875" style="21" bestFit="1" customWidth="1"/>
    <col min="17" max="17" width="5" style="21" bestFit="1" customWidth="1"/>
    <col min="18" max="18" width="5.73046875" style="21" bestFit="1" customWidth="1"/>
    <col min="19" max="19" width="5" style="21" bestFit="1" customWidth="1"/>
    <col min="20" max="20" width="5.73046875" style="21" bestFit="1" customWidth="1"/>
    <col min="21" max="21" width="5" style="21" bestFit="1" customWidth="1"/>
    <col min="22" max="22" width="5.73046875" style="21" bestFit="1" customWidth="1"/>
    <col min="23" max="23" width="5" style="21" bestFit="1" customWidth="1"/>
    <col min="24" max="24" width="5.73046875" style="21" bestFit="1" customWidth="1"/>
    <col min="25" max="25" width="5" style="21" bestFit="1" customWidth="1"/>
    <col min="26" max="26" width="8.265625" style="21" bestFit="1" customWidth="1"/>
    <col min="27" max="27" width="7" style="21" bestFit="1" customWidth="1"/>
    <col min="28" max="28" width="9.1328125" style="21" bestFit="1" customWidth="1"/>
    <col min="29" max="29" width="7.59765625" style="21" bestFit="1" customWidth="1"/>
    <col min="30" max="30" width="9.1328125" style="21" bestFit="1" customWidth="1"/>
    <col min="31" max="31" width="7.59765625" style="21" bestFit="1" customWidth="1"/>
    <col min="32" max="32" width="8.1328125" style="21" bestFit="1" customWidth="1"/>
    <col min="33" max="33" width="9.86328125" style="21" bestFit="1" customWidth="1"/>
    <col min="34" max="34" width="8.59765625" style="21" bestFit="1" customWidth="1"/>
    <col min="35" max="35" width="28.73046875" style="21" bestFit="1" customWidth="1"/>
    <col min="36" max="36" width="24.3984375" style="21" bestFit="1" customWidth="1"/>
    <col min="37" max="37" width="26.86328125" style="21" bestFit="1" customWidth="1"/>
    <col min="38" max="16384" width="11.3984375" style="21"/>
  </cols>
  <sheetData>
    <row r="1" spans="1:37" ht="15.4" thickBot="1" x14ac:dyDescent="0.45">
      <c r="E1" s="22" t="s">
        <v>674</v>
      </c>
      <c r="I1" s="23" t="s">
        <v>1267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5"/>
      <c r="AI1" s="26" t="s">
        <v>676</v>
      </c>
    </row>
    <row r="2" spans="1:37" ht="13.5" thickBot="1" x14ac:dyDescent="0.45">
      <c r="A2" s="301" t="s">
        <v>677</v>
      </c>
      <c r="B2" s="302"/>
      <c r="C2" s="302"/>
      <c r="D2" s="302"/>
      <c r="E2" s="22" t="s">
        <v>674</v>
      </c>
      <c r="F2" s="27"/>
      <c r="G2" s="28"/>
      <c r="H2" s="29" t="s">
        <v>678</v>
      </c>
      <c r="I2" s="30" t="s">
        <v>679</v>
      </c>
      <c r="J2" s="303" t="s">
        <v>680</v>
      </c>
      <c r="K2" s="304"/>
      <c r="L2" s="31" t="s">
        <v>681</v>
      </c>
      <c r="M2" s="32" t="s">
        <v>682</v>
      </c>
      <c r="N2" s="31" t="s">
        <v>681</v>
      </c>
      <c r="O2" s="32" t="s">
        <v>682</v>
      </c>
      <c r="P2" s="31" t="s">
        <v>681</v>
      </c>
      <c r="Q2" s="32" t="s">
        <v>682</v>
      </c>
      <c r="R2" s="31" t="s">
        <v>681</v>
      </c>
      <c r="S2" s="32" t="s">
        <v>682</v>
      </c>
      <c r="T2" s="31" t="s">
        <v>681</v>
      </c>
      <c r="U2" s="32" t="s">
        <v>682</v>
      </c>
      <c r="V2" s="33" t="s">
        <v>681</v>
      </c>
      <c r="W2" s="34" t="s">
        <v>682</v>
      </c>
      <c r="X2" s="31" t="s">
        <v>681</v>
      </c>
      <c r="Y2" s="32" t="s">
        <v>682</v>
      </c>
      <c r="Z2" s="35" t="s">
        <v>683</v>
      </c>
      <c r="AA2" s="303" t="s">
        <v>684</v>
      </c>
      <c r="AB2" s="305"/>
      <c r="AC2" s="306" t="s">
        <v>685</v>
      </c>
      <c r="AD2" s="304"/>
      <c r="AE2" s="303" t="s">
        <v>686</v>
      </c>
      <c r="AF2" s="304"/>
      <c r="AG2" s="36" t="s">
        <v>687</v>
      </c>
      <c r="AH2" s="299" t="s">
        <v>688</v>
      </c>
      <c r="AI2" s="300"/>
      <c r="AJ2" s="37"/>
      <c r="AK2" s="38" t="s">
        <v>689</v>
      </c>
    </row>
    <row r="3" spans="1:37" ht="13.5" thickBot="1" x14ac:dyDescent="0.45">
      <c r="A3" s="39" t="s">
        <v>648</v>
      </c>
      <c r="B3" s="40" t="s">
        <v>690</v>
      </c>
      <c r="C3" s="39" t="s">
        <v>691</v>
      </c>
      <c r="D3" s="40" t="s">
        <v>692</v>
      </c>
      <c r="E3" s="22" t="s">
        <v>674</v>
      </c>
      <c r="F3" s="41" t="s">
        <v>693</v>
      </c>
      <c r="G3" s="41" t="s">
        <v>694</v>
      </c>
      <c r="H3" s="42" t="s">
        <v>695</v>
      </c>
      <c r="I3" s="43">
        <v>43465</v>
      </c>
      <c r="J3" s="44" t="s">
        <v>696</v>
      </c>
      <c r="K3" s="45">
        <v>2018</v>
      </c>
      <c r="L3" s="311" t="s">
        <v>697</v>
      </c>
      <c r="M3" s="311"/>
      <c r="N3" s="311" t="s">
        <v>698</v>
      </c>
      <c r="O3" s="311"/>
      <c r="P3" s="307" t="s">
        <v>699</v>
      </c>
      <c r="Q3" s="308"/>
      <c r="R3" s="307" t="s">
        <v>700</v>
      </c>
      <c r="S3" s="308"/>
      <c r="T3" s="307" t="s">
        <v>701</v>
      </c>
      <c r="U3" s="308"/>
      <c r="V3" s="307" t="s">
        <v>702</v>
      </c>
      <c r="W3" s="308"/>
      <c r="X3" s="307" t="s">
        <v>703</v>
      </c>
      <c r="Y3" s="308">
        <v>0</v>
      </c>
      <c r="Z3" s="46" t="s">
        <v>704</v>
      </c>
      <c r="AA3" s="44" t="s">
        <v>705</v>
      </c>
      <c r="AB3" s="47">
        <v>2018</v>
      </c>
      <c r="AC3" s="48" t="s">
        <v>705</v>
      </c>
      <c r="AD3" s="45">
        <v>2018</v>
      </c>
      <c r="AE3" s="49" t="s">
        <v>705</v>
      </c>
      <c r="AF3" s="45">
        <v>2018</v>
      </c>
      <c r="AG3" s="46" t="s">
        <v>704</v>
      </c>
      <c r="AH3" s="50" t="s">
        <v>706</v>
      </c>
      <c r="AI3" s="45">
        <v>2018</v>
      </c>
      <c r="AJ3" s="51">
        <f>[1]General!AF3</f>
        <v>2018</v>
      </c>
      <c r="AK3" s="52" t="s">
        <v>708</v>
      </c>
    </row>
    <row r="4" spans="1:37" ht="13.15" x14ac:dyDescent="0.4">
      <c r="A4" s="53">
        <v>11010009</v>
      </c>
      <c r="B4" s="54">
        <v>1</v>
      </c>
      <c r="C4" s="53">
        <v>8020074</v>
      </c>
      <c r="D4" s="54">
        <v>7010095</v>
      </c>
      <c r="E4" s="55">
        <v>1</v>
      </c>
      <c r="F4" s="41" t="s">
        <v>250</v>
      </c>
      <c r="G4" s="41">
        <v>6171</v>
      </c>
      <c r="H4" s="56" t="s">
        <v>1266</v>
      </c>
      <c r="I4" s="57">
        <v>20.488199999999999</v>
      </c>
      <c r="J4" s="58">
        <v>0.14000000000000001</v>
      </c>
      <c r="K4" s="59">
        <v>-1.82</v>
      </c>
      <c r="L4" s="58">
        <v>-1.82</v>
      </c>
      <c r="M4" s="60">
        <v>1</v>
      </c>
      <c r="N4" s="58" t="s">
        <v>710</v>
      </c>
      <c r="O4" s="60" t="s">
        <v>711</v>
      </c>
      <c r="P4" s="58" t="s">
        <v>710</v>
      </c>
      <c r="Q4" s="60" t="s">
        <v>711</v>
      </c>
      <c r="R4" s="58" t="s">
        <v>710</v>
      </c>
      <c r="S4" s="60" t="s">
        <v>711</v>
      </c>
      <c r="T4" s="58" t="s">
        <v>710</v>
      </c>
      <c r="U4" s="60" t="s">
        <v>711</v>
      </c>
      <c r="V4" s="58" t="s">
        <v>710</v>
      </c>
      <c r="W4" s="60" t="s">
        <v>711</v>
      </c>
      <c r="X4" s="58" t="s">
        <v>710</v>
      </c>
      <c r="Y4" s="60" t="s">
        <v>711</v>
      </c>
      <c r="Z4" s="63">
        <v>44306</v>
      </c>
      <c r="AA4" s="64">
        <v>3279</v>
      </c>
      <c r="AB4" s="65">
        <v>187653</v>
      </c>
      <c r="AC4" s="66">
        <v>13174</v>
      </c>
      <c r="AD4" s="67">
        <v>102983</v>
      </c>
      <c r="AE4" s="68">
        <v>-9895</v>
      </c>
      <c r="AF4" s="69">
        <v>84670</v>
      </c>
      <c r="AG4" s="64">
        <v>449600</v>
      </c>
      <c r="AH4" s="70">
        <v>-2.0099999999999998</v>
      </c>
      <c r="AI4" s="59">
        <v>20.77</v>
      </c>
      <c r="AJ4" s="71" t="s">
        <v>742</v>
      </c>
      <c r="AK4" s="72" t="s">
        <v>761</v>
      </c>
    </row>
    <row r="5" spans="1:37" ht="13.15" x14ac:dyDescent="0.4">
      <c r="A5" s="53">
        <v>11010009</v>
      </c>
      <c r="B5" s="54">
        <v>1</v>
      </c>
      <c r="C5" s="53">
        <v>8010003</v>
      </c>
      <c r="D5" s="54">
        <v>7010055</v>
      </c>
      <c r="E5" s="55">
        <v>2</v>
      </c>
      <c r="F5" s="41" t="s">
        <v>49</v>
      </c>
      <c r="G5" s="41">
        <v>5043</v>
      </c>
      <c r="H5" s="56" t="s">
        <v>1265</v>
      </c>
      <c r="I5" s="57">
        <v>97.236000000000004</v>
      </c>
      <c r="J5" s="58">
        <v>-0.77</v>
      </c>
      <c r="K5" s="59">
        <v>-2.1800000000000002</v>
      </c>
      <c r="L5" s="58">
        <v>-2.1800000000000002</v>
      </c>
      <c r="M5" s="60">
        <v>2</v>
      </c>
      <c r="N5" s="58" t="s">
        <v>710</v>
      </c>
      <c r="O5" s="60" t="s">
        <v>711</v>
      </c>
      <c r="P5" s="58" t="s">
        <v>710</v>
      </c>
      <c r="Q5" s="60" t="s">
        <v>711</v>
      </c>
      <c r="R5" s="58" t="s">
        <v>710</v>
      </c>
      <c r="S5" s="60" t="s">
        <v>711</v>
      </c>
      <c r="T5" s="58" t="s">
        <v>710</v>
      </c>
      <c r="U5" s="60" t="s">
        <v>711</v>
      </c>
      <c r="V5" s="58" t="s">
        <v>710</v>
      </c>
      <c r="W5" s="60" t="s">
        <v>711</v>
      </c>
      <c r="X5" s="58" t="s">
        <v>710</v>
      </c>
      <c r="Y5" s="60" t="s">
        <v>711</v>
      </c>
      <c r="Z5" s="63">
        <v>113</v>
      </c>
      <c r="AA5" s="64">
        <v>6349</v>
      </c>
      <c r="AB5" s="65">
        <v>57635</v>
      </c>
      <c r="AC5" s="66">
        <v>6166</v>
      </c>
      <c r="AD5" s="67">
        <v>44311</v>
      </c>
      <c r="AE5" s="68">
        <v>183</v>
      </c>
      <c r="AF5" s="69">
        <v>13324</v>
      </c>
      <c r="AG5" s="64">
        <v>104102</v>
      </c>
      <c r="AH5" s="70">
        <v>-0.6</v>
      </c>
      <c r="AI5" s="59">
        <v>11.7</v>
      </c>
      <c r="AJ5" s="71" t="s">
        <v>790</v>
      </c>
      <c r="AK5" s="72" t="s">
        <v>791</v>
      </c>
    </row>
    <row r="6" spans="1:37" ht="13.15" x14ac:dyDescent="0.4">
      <c r="A6" s="53">
        <v>11010009</v>
      </c>
      <c r="B6" s="54">
        <v>1</v>
      </c>
      <c r="C6" s="53">
        <v>8020074</v>
      </c>
      <c r="D6" s="54">
        <v>7010095</v>
      </c>
      <c r="E6" s="55">
        <v>3</v>
      </c>
      <c r="F6" s="41" t="s">
        <v>269</v>
      </c>
      <c r="G6" s="41">
        <v>171</v>
      </c>
      <c r="H6" s="56" t="s">
        <v>1264</v>
      </c>
      <c r="I6" s="57">
        <v>20.365600000000001</v>
      </c>
      <c r="J6" s="58">
        <v>0.09</v>
      </c>
      <c r="K6" s="59">
        <v>-2.41</v>
      </c>
      <c r="L6" s="58">
        <v>-2.41</v>
      </c>
      <c r="M6" s="60">
        <v>3</v>
      </c>
      <c r="N6" s="58">
        <v>-1.72</v>
      </c>
      <c r="O6" s="60">
        <v>68</v>
      </c>
      <c r="P6" s="58">
        <v>0.74</v>
      </c>
      <c r="Q6" s="60">
        <v>18</v>
      </c>
      <c r="R6" s="58">
        <v>2</v>
      </c>
      <c r="S6" s="60">
        <v>15</v>
      </c>
      <c r="T6" s="58">
        <v>1.81</v>
      </c>
      <c r="U6" s="60">
        <v>11</v>
      </c>
      <c r="V6" s="58">
        <v>2.04</v>
      </c>
      <c r="W6" s="60">
        <v>4</v>
      </c>
      <c r="X6" s="58">
        <v>2.92</v>
      </c>
      <c r="Y6" s="60">
        <v>3</v>
      </c>
      <c r="Z6" s="63">
        <v>638</v>
      </c>
      <c r="AA6" s="64">
        <v>25</v>
      </c>
      <c r="AB6" s="65">
        <v>358</v>
      </c>
      <c r="AC6" s="66">
        <v>335</v>
      </c>
      <c r="AD6" s="67">
        <v>8642</v>
      </c>
      <c r="AE6" s="68">
        <v>-310</v>
      </c>
      <c r="AF6" s="69">
        <v>-8284</v>
      </c>
      <c r="AG6" s="64">
        <v>14096</v>
      </c>
      <c r="AH6" s="70">
        <v>-2.06</v>
      </c>
      <c r="AI6" s="59">
        <v>-38.26</v>
      </c>
      <c r="AJ6" s="71" t="s">
        <v>742</v>
      </c>
      <c r="AK6" s="72" t="s">
        <v>761</v>
      </c>
    </row>
    <row r="7" spans="1:37" ht="13.15" x14ac:dyDescent="0.4">
      <c r="A7" s="53">
        <v>11010009</v>
      </c>
      <c r="B7" s="54">
        <v>1</v>
      </c>
      <c r="C7" s="53">
        <v>8010012</v>
      </c>
      <c r="D7" s="54">
        <v>7010014</v>
      </c>
      <c r="E7" s="55">
        <v>4</v>
      </c>
      <c r="F7" s="41" t="s">
        <v>230</v>
      </c>
      <c r="G7" s="41">
        <v>5054</v>
      </c>
      <c r="H7" s="56" t="s">
        <v>1263</v>
      </c>
      <c r="I7" s="57">
        <v>9.9148999999999994</v>
      </c>
      <c r="J7" s="58">
        <v>-0.2</v>
      </c>
      <c r="K7" s="59">
        <v>-2.48</v>
      </c>
      <c r="L7" s="58">
        <v>-2.48</v>
      </c>
      <c r="M7" s="60">
        <v>4</v>
      </c>
      <c r="N7" s="58" t="s">
        <v>710</v>
      </c>
      <c r="O7" s="60" t="s">
        <v>711</v>
      </c>
      <c r="P7" s="58" t="s">
        <v>710</v>
      </c>
      <c r="Q7" s="60" t="s">
        <v>711</v>
      </c>
      <c r="R7" s="58" t="s">
        <v>710</v>
      </c>
      <c r="S7" s="60" t="s">
        <v>711</v>
      </c>
      <c r="T7" s="58" t="s">
        <v>710</v>
      </c>
      <c r="U7" s="60" t="s">
        <v>711</v>
      </c>
      <c r="V7" s="58" t="s">
        <v>710</v>
      </c>
      <c r="W7" s="60" t="s">
        <v>711</v>
      </c>
      <c r="X7" s="58" t="s">
        <v>710</v>
      </c>
      <c r="Y7" s="60" t="s">
        <v>711</v>
      </c>
      <c r="Z7" s="63">
        <v>41420</v>
      </c>
      <c r="AA7" s="64">
        <v>5723</v>
      </c>
      <c r="AB7" s="65">
        <v>205493</v>
      </c>
      <c r="AC7" s="66">
        <v>15113</v>
      </c>
      <c r="AD7" s="67">
        <v>262730</v>
      </c>
      <c r="AE7" s="68">
        <v>-9390</v>
      </c>
      <c r="AF7" s="69">
        <v>-57237</v>
      </c>
      <c r="AG7" s="64">
        <v>709249</v>
      </c>
      <c r="AH7" s="70">
        <v>-1.5</v>
      </c>
      <c r="AI7" s="59">
        <v>-9.7899999999999991</v>
      </c>
      <c r="AJ7" s="71" t="s">
        <v>731</v>
      </c>
      <c r="AK7" s="72" t="s">
        <v>732</v>
      </c>
    </row>
    <row r="8" spans="1:37" ht="13.15" x14ac:dyDescent="0.4">
      <c r="A8" s="53">
        <v>11010009</v>
      </c>
      <c r="B8" s="54">
        <v>1</v>
      </c>
      <c r="C8" s="53">
        <v>8030144</v>
      </c>
      <c r="D8" s="54">
        <v>7010069</v>
      </c>
      <c r="E8" s="55">
        <v>5</v>
      </c>
      <c r="F8" s="41" t="s">
        <v>96</v>
      </c>
      <c r="G8" s="41">
        <v>5139</v>
      </c>
      <c r="H8" s="56" t="s">
        <v>1262</v>
      </c>
      <c r="I8" s="57">
        <v>9.6746999999999996</v>
      </c>
      <c r="J8" s="58">
        <v>-1.1599999999999999</v>
      </c>
      <c r="K8" s="59">
        <v>-2.48</v>
      </c>
      <c r="L8" s="58">
        <v>-2.48</v>
      </c>
      <c r="M8" s="60">
        <v>5</v>
      </c>
      <c r="N8" s="58" t="s">
        <v>710</v>
      </c>
      <c r="O8" s="60" t="s">
        <v>711</v>
      </c>
      <c r="P8" s="58" t="s">
        <v>710</v>
      </c>
      <c r="Q8" s="60" t="s">
        <v>711</v>
      </c>
      <c r="R8" s="58" t="s">
        <v>710</v>
      </c>
      <c r="S8" s="60" t="s">
        <v>711</v>
      </c>
      <c r="T8" s="58" t="s">
        <v>710</v>
      </c>
      <c r="U8" s="60" t="s">
        <v>711</v>
      </c>
      <c r="V8" s="58" t="s">
        <v>710</v>
      </c>
      <c r="W8" s="60" t="s">
        <v>711</v>
      </c>
      <c r="X8" s="58" t="s">
        <v>710</v>
      </c>
      <c r="Y8" s="60" t="s">
        <v>711</v>
      </c>
      <c r="Z8" s="63">
        <v>28</v>
      </c>
      <c r="AA8" s="64"/>
      <c r="AB8" s="65">
        <v>79</v>
      </c>
      <c r="AC8" s="66"/>
      <c r="AD8" s="67">
        <v>1</v>
      </c>
      <c r="AE8" s="68"/>
      <c r="AF8" s="69">
        <v>78</v>
      </c>
      <c r="AG8" s="64">
        <v>1667</v>
      </c>
      <c r="AH8" s="70">
        <v>-1.1599999999999999</v>
      </c>
      <c r="AI8" s="59">
        <v>2.2400000000000002</v>
      </c>
      <c r="AJ8" s="71" t="s">
        <v>773</v>
      </c>
      <c r="AK8" s="73" t="s">
        <v>774</v>
      </c>
    </row>
    <row r="9" spans="1:37" ht="13.15" x14ac:dyDescent="0.4">
      <c r="A9" s="53">
        <v>11010009</v>
      </c>
      <c r="B9" s="54">
        <v>1</v>
      </c>
      <c r="C9" s="53">
        <v>8010003</v>
      </c>
      <c r="D9" s="54">
        <v>7010055</v>
      </c>
      <c r="E9" s="55">
        <v>6</v>
      </c>
      <c r="F9" s="41" t="s">
        <v>71</v>
      </c>
      <c r="G9" s="41">
        <v>6043</v>
      </c>
      <c r="H9" s="56" t="s">
        <v>1261</v>
      </c>
      <c r="I9" s="57">
        <v>97.751499999999993</v>
      </c>
      <c r="J9" s="58">
        <v>-0.78</v>
      </c>
      <c r="K9" s="59">
        <v>-2.48</v>
      </c>
      <c r="L9" s="58">
        <v>-2.48</v>
      </c>
      <c r="M9" s="60">
        <v>6</v>
      </c>
      <c r="N9" s="58" t="s">
        <v>710</v>
      </c>
      <c r="O9" s="60" t="s">
        <v>711</v>
      </c>
      <c r="P9" s="58" t="s">
        <v>710</v>
      </c>
      <c r="Q9" s="60" t="s">
        <v>711</v>
      </c>
      <c r="R9" s="58" t="s">
        <v>710</v>
      </c>
      <c r="S9" s="60" t="s">
        <v>711</v>
      </c>
      <c r="T9" s="58" t="s">
        <v>710</v>
      </c>
      <c r="U9" s="60" t="s">
        <v>711</v>
      </c>
      <c r="V9" s="58" t="s">
        <v>710</v>
      </c>
      <c r="W9" s="60" t="s">
        <v>711</v>
      </c>
      <c r="X9" s="58" t="s">
        <v>710</v>
      </c>
      <c r="Y9" s="60" t="s">
        <v>711</v>
      </c>
      <c r="Z9" s="63">
        <v>369</v>
      </c>
      <c r="AA9" s="64">
        <v>4487</v>
      </c>
      <c r="AB9" s="65">
        <v>41458</v>
      </c>
      <c r="AC9" s="66">
        <v>2383</v>
      </c>
      <c r="AD9" s="67">
        <v>16464</v>
      </c>
      <c r="AE9" s="68">
        <v>2104</v>
      </c>
      <c r="AF9" s="69">
        <v>24994</v>
      </c>
      <c r="AG9" s="64">
        <v>40140</v>
      </c>
      <c r="AH9" s="70">
        <v>4.71</v>
      </c>
      <c r="AI9" s="59">
        <v>149.91999999999999</v>
      </c>
      <c r="AJ9" s="71" t="s">
        <v>790</v>
      </c>
      <c r="AK9" s="72" t="s">
        <v>791</v>
      </c>
    </row>
    <row r="10" spans="1:37" ht="13.15" x14ac:dyDescent="0.4">
      <c r="A10" s="53">
        <v>11010009</v>
      </c>
      <c r="B10" s="54">
        <v>1</v>
      </c>
      <c r="C10" s="53">
        <v>8010021</v>
      </c>
      <c r="D10" s="54">
        <v>7010058</v>
      </c>
      <c r="E10" s="55">
        <v>7</v>
      </c>
      <c r="F10" s="41" t="s">
        <v>176</v>
      </c>
      <c r="G10" s="41">
        <v>6597</v>
      </c>
      <c r="H10" s="56" t="s">
        <v>1260</v>
      </c>
      <c r="I10" s="57">
        <v>10.7699</v>
      </c>
      <c r="J10" s="58">
        <v>-1.37</v>
      </c>
      <c r="K10" s="59">
        <v>-2.81</v>
      </c>
      <c r="L10" s="58">
        <v>-2.81</v>
      </c>
      <c r="M10" s="60">
        <v>7</v>
      </c>
      <c r="N10" s="58">
        <v>-0.54</v>
      </c>
      <c r="O10" s="60">
        <v>25</v>
      </c>
      <c r="P10" s="58" t="s">
        <v>710</v>
      </c>
      <c r="Q10" s="60" t="s">
        <v>711</v>
      </c>
      <c r="R10" s="58" t="s">
        <v>710</v>
      </c>
      <c r="S10" s="60" t="s">
        <v>711</v>
      </c>
      <c r="T10" s="58" t="s">
        <v>710</v>
      </c>
      <c r="U10" s="60" t="s">
        <v>711</v>
      </c>
      <c r="V10" s="58" t="s">
        <v>710</v>
      </c>
      <c r="W10" s="60" t="s">
        <v>711</v>
      </c>
      <c r="X10" s="58" t="s">
        <v>710</v>
      </c>
      <c r="Y10" s="60" t="s">
        <v>711</v>
      </c>
      <c r="Z10" s="63"/>
      <c r="AA10" s="64"/>
      <c r="AB10" s="65"/>
      <c r="AC10" s="66"/>
      <c r="AD10" s="67"/>
      <c r="AE10" s="68"/>
      <c r="AF10" s="69"/>
      <c r="AG10" s="64"/>
      <c r="AH10" s="70"/>
      <c r="AI10" s="59"/>
      <c r="AJ10" s="71" t="s">
        <v>724</v>
      </c>
      <c r="AK10" s="72" t="s">
        <v>725</v>
      </c>
    </row>
    <row r="11" spans="1:37" ht="13.15" x14ac:dyDescent="0.4">
      <c r="A11" s="53">
        <v>11010009</v>
      </c>
      <c r="B11" s="54">
        <v>1</v>
      </c>
      <c r="C11" s="53">
        <v>8040161</v>
      </c>
      <c r="D11" s="54">
        <v>7010037</v>
      </c>
      <c r="E11" s="55">
        <v>8</v>
      </c>
      <c r="F11" s="41" t="s">
        <v>249</v>
      </c>
      <c r="G11" s="41">
        <v>5063</v>
      </c>
      <c r="H11" s="56" t="s">
        <v>1259</v>
      </c>
      <c r="I11" s="57">
        <v>9.2588000000000008</v>
      </c>
      <c r="J11" s="58">
        <v>-0.69</v>
      </c>
      <c r="K11" s="59">
        <v>-2.84</v>
      </c>
      <c r="L11" s="58">
        <v>-2.84</v>
      </c>
      <c r="M11" s="60">
        <v>8</v>
      </c>
      <c r="N11" s="58" t="s">
        <v>710</v>
      </c>
      <c r="O11" s="60" t="s">
        <v>711</v>
      </c>
      <c r="P11" s="58" t="s">
        <v>710</v>
      </c>
      <c r="Q11" s="60" t="s">
        <v>711</v>
      </c>
      <c r="R11" s="58" t="s">
        <v>710</v>
      </c>
      <c r="S11" s="60" t="s">
        <v>711</v>
      </c>
      <c r="T11" s="58" t="s">
        <v>710</v>
      </c>
      <c r="U11" s="60" t="s">
        <v>711</v>
      </c>
      <c r="V11" s="58" t="s">
        <v>710</v>
      </c>
      <c r="W11" s="60" t="s">
        <v>711</v>
      </c>
      <c r="X11" s="58" t="s">
        <v>710</v>
      </c>
      <c r="Y11" s="60" t="s">
        <v>711</v>
      </c>
      <c r="Z11" s="63">
        <v>76</v>
      </c>
      <c r="AA11" s="64">
        <v>2</v>
      </c>
      <c r="AB11" s="65">
        <v>1159</v>
      </c>
      <c r="AC11" s="66">
        <v>2</v>
      </c>
      <c r="AD11" s="67">
        <v>1907</v>
      </c>
      <c r="AE11" s="68"/>
      <c r="AF11" s="69">
        <v>-748</v>
      </c>
      <c r="AG11" s="64">
        <v>2046</v>
      </c>
      <c r="AH11" s="70">
        <v>-0.67</v>
      </c>
      <c r="AI11" s="59">
        <v>-28.6</v>
      </c>
      <c r="AJ11" s="71" t="s">
        <v>902</v>
      </c>
      <c r="AK11" s="72" t="s">
        <v>903</v>
      </c>
    </row>
    <row r="12" spans="1:37" ht="13.15" x14ac:dyDescent="0.4">
      <c r="A12" s="53">
        <v>11010009</v>
      </c>
      <c r="B12" s="54">
        <v>1</v>
      </c>
      <c r="C12" s="53">
        <v>8030124</v>
      </c>
      <c r="D12" s="54">
        <v>7010195</v>
      </c>
      <c r="E12" s="55">
        <v>9</v>
      </c>
      <c r="F12" s="41" t="s">
        <v>50</v>
      </c>
      <c r="G12" s="41">
        <v>4882</v>
      </c>
      <c r="H12" s="56" t="s">
        <v>1258</v>
      </c>
      <c r="I12" s="57">
        <v>1.0046999999999999</v>
      </c>
      <c r="J12" s="58">
        <v>-0.61</v>
      </c>
      <c r="K12" s="59">
        <v>-2.85</v>
      </c>
      <c r="L12" s="58">
        <v>-2.85</v>
      </c>
      <c r="M12" s="60">
        <v>9</v>
      </c>
      <c r="N12" s="58">
        <v>0.31</v>
      </c>
      <c r="O12" s="60">
        <v>4</v>
      </c>
      <c r="P12" s="58" t="s">
        <v>710</v>
      </c>
      <c r="Q12" s="60" t="s">
        <v>711</v>
      </c>
      <c r="R12" s="58" t="s">
        <v>710</v>
      </c>
      <c r="S12" s="60" t="s">
        <v>711</v>
      </c>
      <c r="T12" s="58" t="s">
        <v>710</v>
      </c>
      <c r="U12" s="60" t="s">
        <v>711</v>
      </c>
      <c r="V12" s="58" t="s">
        <v>710</v>
      </c>
      <c r="W12" s="60" t="s">
        <v>711</v>
      </c>
      <c r="X12" s="58" t="s">
        <v>710</v>
      </c>
      <c r="Y12" s="60" t="s">
        <v>711</v>
      </c>
      <c r="Z12" s="63">
        <v>180</v>
      </c>
      <c r="AA12" s="64"/>
      <c r="AB12" s="65"/>
      <c r="AC12" s="66"/>
      <c r="AD12" s="67"/>
      <c r="AE12" s="68"/>
      <c r="AF12" s="69"/>
      <c r="AG12" s="64">
        <v>30648</v>
      </c>
      <c r="AH12" s="70">
        <v>-0.04</v>
      </c>
      <c r="AI12" s="59">
        <v>-0.99</v>
      </c>
      <c r="AJ12" s="71" t="s">
        <v>1257</v>
      </c>
      <c r="AK12" s="72" t="s">
        <v>1256</v>
      </c>
    </row>
    <row r="13" spans="1:37" ht="13.5" thickBot="1" x14ac:dyDescent="0.45">
      <c r="A13" s="53">
        <v>11010009</v>
      </c>
      <c r="B13" s="54">
        <v>1</v>
      </c>
      <c r="C13" s="53">
        <v>8020072</v>
      </c>
      <c r="D13" s="54">
        <v>7010140</v>
      </c>
      <c r="E13" s="74">
        <v>10</v>
      </c>
      <c r="F13" s="75" t="s">
        <v>220</v>
      </c>
      <c r="G13" s="75">
        <v>3918</v>
      </c>
      <c r="H13" s="76" t="s">
        <v>1255</v>
      </c>
      <c r="I13" s="77">
        <v>768.0874</v>
      </c>
      <c r="J13" s="78">
        <v>-1.49</v>
      </c>
      <c r="K13" s="79">
        <v>-2.89</v>
      </c>
      <c r="L13" s="78">
        <v>-2.89</v>
      </c>
      <c r="M13" s="80">
        <v>10</v>
      </c>
      <c r="N13" s="78">
        <v>-0.62</v>
      </c>
      <c r="O13" s="80">
        <v>30</v>
      </c>
      <c r="P13" s="78">
        <v>-0.84</v>
      </c>
      <c r="Q13" s="80">
        <v>44</v>
      </c>
      <c r="R13" s="78">
        <v>0.99</v>
      </c>
      <c r="S13" s="80">
        <v>27</v>
      </c>
      <c r="T13" s="78" t="s">
        <v>710</v>
      </c>
      <c r="U13" s="80" t="s">
        <v>711</v>
      </c>
      <c r="V13" s="78" t="s">
        <v>710</v>
      </c>
      <c r="W13" s="80" t="s">
        <v>711</v>
      </c>
      <c r="X13" s="78" t="s">
        <v>710</v>
      </c>
      <c r="Y13" s="80" t="s">
        <v>711</v>
      </c>
      <c r="Z13" s="83">
        <v>2624</v>
      </c>
      <c r="AA13" s="84">
        <v>530</v>
      </c>
      <c r="AB13" s="85">
        <v>10591</v>
      </c>
      <c r="AC13" s="86">
        <v>558</v>
      </c>
      <c r="AD13" s="87">
        <v>11481</v>
      </c>
      <c r="AE13" s="88">
        <v>-28</v>
      </c>
      <c r="AF13" s="89">
        <v>-890</v>
      </c>
      <c r="AG13" s="84">
        <v>59775</v>
      </c>
      <c r="AH13" s="90">
        <v>-1.53</v>
      </c>
      <c r="AI13" s="79">
        <v>-4.2300000000000004</v>
      </c>
      <c r="AJ13" s="91" t="s">
        <v>914</v>
      </c>
      <c r="AK13" s="73" t="s">
        <v>915</v>
      </c>
    </row>
    <row r="14" spans="1:37" ht="13.15" x14ac:dyDescent="0.4">
      <c r="A14" s="53">
        <v>11010009</v>
      </c>
      <c r="B14" s="54">
        <v>1</v>
      </c>
      <c r="C14" s="53">
        <v>8010021</v>
      </c>
      <c r="D14" s="54">
        <v>7010058</v>
      </c>
      <c r="E14" s="92">
        <v>11</v>
      </c>
      <c r="F14" s="93" t="s">
        <v>79</v>
      </c>
      <c r="G14" s="93">
        <v>8597</v>
      </c>
      <c r="H14" s="94" t="s">
        <v>1254</v>
      </c>
      <c r="I14" s="95">
        <v>10.934799999999999</v>
      </c>
      <c r="J14" s="96">
        <v>-1.38</v>
      </c>
      <c r="K14" s="97">
        <v>-2.9</v>
      </c>
      <c r="L14" s="96">
        <v>-2.9</v>
      </c>
      <c r="M14" s="98">
        <v>11</v>
      </c>
      <c r="N14" s="96">
        <v>-0.2</v>
      </c>
      <c r="O14" s="98">
        <v>10</v>
      </c>
      <c r="P14" s="96" t="s">
        <v>710</v>
      </c>
      <c r="Q14" s="98" t="s">
        <v>711</v>
      </c>
      <c r="R14" s="96" t="s">
        <v>710</v>
      </c>
      <c r="S14" s="98" t="s">
        <v>711</v>
      </c>
      <c r="T14" s="96" t="s">
        <v>710</v>
      </c>
      <c r="U14" s="98" t="s">
        <v>711</v>
      </c>
      <c r="V14" s="96" t="s">
        <v>710</v>
      </c>
      <c r="W14" s="98" t="s">
        <v>711</v>
      </c>
      <c r="X14" s="96" t="s">
        <v>710</v>
      </c>
      <c r="Y14" s="98" t="s">
        <v>711</v>
      </c>
      <c r="Z14" s="101">
        <v>11</v>
      </c>
      <c r="AA14" s="102"/>
      <c r="AB14" s="103">
        <v>3675</v>
      </c>
      <c r="AC14" s="104"/>
      <c r="AD14" s="105">
        <v>10092</v>
      </c>
      <c r="AE14" s="106"/>
      <c r="AF14" s="107">
        <v>-6417</v>
      </c>
      <c r="AG14" s="102">
        <v>18011</v>
      </c>
      <c r="AH14" s="108">
        <v>-1.38</v>
      </c>
      <c r="AI14" s="97">
        <v>-27.91</v>
      </c>
      <c r="AJ14" s="109" t="s">
        <v>724</v>
      </c>
      <c r="AK14" s="72" t="s">
        <v>725</v>
      </c>
    </row>
    <row r="15" spans="1:37" ht="13.15" x14ac:dyDescent="0.4">
      <c r="A15" s="53">
        <v>11010009</v>
      </c>
      <c r="B15" s="54">
        <v>1</v>
      </c>
      <c r="C15" s="53">
        <v>8010237</v>
      </c>
      <c r="D15" s="54">
        <v>7010237</v>
      </c>
      <c r="E15" s="55">
        <v>12</v>
      </c>
      <c r="F15" s="41" t="s">
        <v>136</v>
      </c>
      <c r="G15" s="41">
        <v>4608</v>
      </c>
      <c r="H15" s="56" t="s">
        <v>1253</v>
      </c>
      <c r="I15" s="57">
        <v>10.023</v>
      </c>
      <c r="J15" s="58">
        <v>-0.12</v>
      </c>
      <c r="K15" s="59">
        <v>-2.91</v>
      </c>
      <c r="L15" s="58">
        <v>-2.91</v>
      </c>
      <c r="M15" s="60">
        <v>12</v>
      </c>
      <c r="N15" s="58">
        <v>-0.34</v>
      </c>
      <c r="O15" s="60">
        <v>14</v>
      </c>
      <c r="P15" s="58">
        <v>-7.0000000000000007E-2</v>
      </c>
      <c r="Q15" s="60">
        <v>36</v>
      </c>
      <c r="R15" s="58" t="s">
        <v>710</v>
      </c>
      <c r="S15" s="60" t="s">
        <v>711</v>
      </c>
      <c r="T15" s="58" t="s">
        <v>710</v>
      </c>
      <c r="U15" s="60" t="s">
        <v>711</v>
      </c>
      <c r="V15" s="58" t="s">
        <v>710</v>
      </c>
      <c r="W15" s="60" t="s">
        <v>711</v>
      </c>
      <c r="X15" s="58" t="s">
        <v>710</v>
      </c>
      <c r="Y15" s="60" t="s">
        <v>711</v>
      </c>
      <c r="Z15" s="63">
        <v>226</v>
      </c>
      <c r="AA15" s="64"/>
      <c r="AB15" s="65">
        <v>13670</v>
      </c>
      <c r="AC15" s="66">
        <v>1093</v>
      </c>
      <c r="AD15" s="67">
        <v>66592</v>
      </c>
      <c r="AE15" s="68">
        <v>-1093</v>
      </c>
      <c r="AF15" s="69">
        <v>-52922</v>
      </c>
      <c r="AG15" s="64">
        <v>10838</v>
      </c>
      <c r="AH15" s="70">
        <v>-9.27</v>
      </c>
      <c r="AI15" s="59">
        <v>-83.23</v>
      </c>
      <c r="AJ15" s="71" t="s">
        <v>853</v>
      </c>
      <c r="AK15" s="72" t="s">
        <v>854</v>
      </c>
    </row>
    <row r="16" spans="1:37" ht="13.15" x14ac:dyDescent="0.4">
      <c r="A16" s="53">
        <v>11010009</v>
      </c>
      <c r="B16" s="54">
        <v>1</v>
      </c>
      <c r="C16" s="53">
        <v>8040206</v>
      </c>
      <c r="D16" s="54">
        <v>7010194</v>
      </c>
      <c r="E16" s="55">
        <v>13</v>
      </c>
      <c r="F16" s="41" t="s">
        <v>179</v>
      </c>
      <c r="G16" s="41">
        <v>3170</v>
      </c>
      <c r="H16" s="56" t="s">
        <v>1252</v>
      </c>
      <c r="I16" s="57">
        <v>11.614100000000001</v>
      </c>
      <c r="J16" s="58">
        <v>-0.11</v>
      </c>
      <c r="K16" s="59">
        <v>-3.04</v>
      </c>
      <c r="L16" s="58">
        <v>-3.04</v>
      </c>
      <c r="M16" s="60">
        <v>13</v>
      </c>
      <c r="N16" s="58">
        <v>-0.55000000000000004</v>
      </c>
      <c r="O16" s="60">
        <v>26</v>
      </c>
      <c r="P16" s="58">
        <v>-0.4</v>
      </c>
      <c r="Q16" s="60">
        <v>40</v>
      </c>
      <c r="R16" s="58">
        <v>0.88</v>
      </c>
      <c r="S16" s="60">
        <v>28</v>
      </c>
      <c r="T16" s="58" t="s">
        <v>710</v>
      </c>
      <c r="U16" s="60" t="s">
        <v>711</v>
      </c>
      <c r="V16" s="58" t="s">
        <v>710</v>
      </c>
      <c r="W16" s="60" t="s">
        <v>711</v>
      </c>
      <c r="X16" s="58" t="s">
        <v>710</v>
      </c>
      <c r="Y16" s="60" t="s">
        <v>711</v>
      </c>
      <c r="Z16" s="63">
        <v>421</v>
      </c>
      <c r="AA16" s="64">
        <v>456</v>
      </c>
      <c r="AB16" s="65">
        <v>23194</v>
      </c>
      <c r="AC16" s="66">
        <v>5073</v>
      </c>
      <c r="AD16" s="67">
        <v>73821</v>
      </c>
      <c r="AE16" s="68">
        <v>-4617</v>
      </c>
      <c r="AF16" s="69">
        <v>-50627</v>
      </c>
      <c r="AG16" s="64">
        <v>33913</v>
      </c>
      <c r="AH16" s="70">
        <v>-12.08</v>
      </c>
      <c r="AI16" s="59">
        <v>-60.63</v>
      </c>
      <c r="AJ16" s="71" t="s">
        <v>767</v>
      </c>
      <c r="AK16" s="72" t="s">
        <v>768</v>
      </c>
    </row>
    <row r="17" spans="1:37" ht="13.15" x14ac:dyDescent="0.4">
      <c r="A17" s="53">
        <v>11010009</v>
      </c>
      <c r="B17" s="54">
        <v>1</v>
      </c>
      <c r="C17" s="53">
        <v>8040293</v>
      </c>
      <c r="D17" s="54">
        <v>7010200</v>
      </c>
      <c r="E17" s="55">
        <v>14</v>
      </c>
      <c r="F17" s="41" t="s">
        <v>140</v>
      </c>
      <c r="G17" s="41">
        <v>6813</v>
      </c>
      <c r="H17" s="56" t="s">
        <v>1251</v>
      </c>
      <c r="I17" s="57">
        <v>7.8582999999999998</v>
      </c>
      <c r="J17" s="58">
        <v>-0.79</v>
      </c>
      <c r="K17" s="59">
        <v>-3.1</v>
      </c>
      <c r="L17" s="58">
        <v>-3.1</v>
      </c>
      <c r="M17" s="60">
        <v>14</v>
      </c>
      <c r="N17" s="58">
        <v>-0.36</v>
      </c>
      <c r="O17" s="60">
        <v>16</v>
      </c>
      <c r="P17" s="58">
        <v>1.21</v>
      </c>
      <c r="Q17" s="60">
        <v>9</v>
      </c>
      <c r="R17" s="58" t="s">
        <v>710</v>
      </c>
      <c r="S17" s="60" t="s">
        <v>711</v>
      </c>
      <c r="T17" s="58" t="s">
        <v>710</v>
      </c>
      <c r="U17" s="60" t="s">
        <v>711</v>
      </c>
      <c r="V17" s="58" t="s">
        <v>710</v>
      </c>
      <c r="W17" s="60" t="s">
        <v>711</v>
      </c>
      <c r="X17" s="58" t="s">
        <v>710</v>
      </c>
      <c r="Y17" s="60" t="s">
        <v>711</v>
      </c>
      <c r="Z17" s="63">
        <v>29</v>
      </c>
      <c r="AA17" s="64">
        <v>3250</v>
      </c>
      <c r="AB17" s="65">
        <v>3434</v>
      </c>
      <c r="AC17" s="66"/>
      <c r="AD17" s="67">
        <v>487</v>
      </c>
      <c r="AE17" s="68">
        <v>3250</v>
      </c>
      <c r="AF17" s="69">
        <v>2947</v>
      </c>
      <c r="AG17" s="64">
        <v>23640</v>
      </c>
      <c r="AH17" s="70">
        <v>15.04</v>
      </c>
      <c r="AI17" s="59">
        <v>10.75</v>
      </c>
      <c r="AJ17" s="71" t="s">
        <v>1242</v>
      </c>
      <c r="AK17" s="72" t="s">
        <v>1242</v>
      </c>
    </row>
    <row r="18" spans="1:37" ht="13.15" x14ac:dyDescent="0.4">
      <c r="A18" s="53">
        <v>11010009</v>
      </c>
      <c r="B18" s="54">
        <v>1</v>
      </c>
      <c r="C18" s="53">
        <v>8010021</v>
      </c>
      <c r="D18" s="54">
        <v>7010058</v>
      </c>
      <c r="E18" s="55">
        <v>15</v>
      </c>
      <c r="F18" s="41" t="s">
        <v>57</v>
      </c>
      <c r="G18" s="41">
        <v>5597</v>
      </c>
      <c r="H18" s="56" t="s">
        <v>1250</v>
      </c>
      <c r="I18" s="57">
        <v>10.965</v>
      </c>
      <c r="J18" s="58">
        <v>-1.4</v>
      </c>
      <c r="K18" s="59">
        <v>-3.15</v>
      </c>
      <c r="L18" s="58">
        <v>-3.15</v>
      </c>
      <c r="M18" s="60">
        <v>15</v>
      </c>
      <c r="N18" s="58" t="s">
        <v>710</v>
      </c>
      <c r="O18" s="60" t="s">
        <v>711</v>
      </c>
      <c r="P18" s="58" t="s">
        <v>710</v>
      </c>
      <c r="Q18" s="60" t="s">
        <v>711</v>
      </c>
      <c r="R18" s="58" t="s">
        <v>710</v>
      </c>
      <c r="S18" s="60" t="s">
        <v>711</v>
      </c>
      <c r="T18" s="58" t="s">
        <v>710</v>
      </c>
      <c r="U18" s="60" t="s">
        <v>711</v>
      </c>
      <c r="V18" s="58" t="s">
        <v>710</v>
      </c>
      <c r="W18" s="60" t="s">
        <v>711</v>
      </c>
      <c r="X18" s="58" t="s">
        <v>710</v>
      </c>
      <c r="Y18" s="60" t="s">
        <v>711</v>
      </c>
      <c r="Z18" s="63">
        <v>6</v>
      </c>
      <c r="AA18" s="64"/>
      <c r="AB18" s="65">
        <v>2018</v>
      </c>
      <c r="AC18" s="66">
        <v>4</v>
      </c>
      <c r="AD18" s="67">
        <v>2155</v>
      </c>
      <c r="AE18" s="68">
        <v>-4</v>
      </c>
      <c r="AF18" s="69">
        <v>-137</v>
      </c>
      <c r="AG18" s="64">
        <v>3598</v>
      </c>
      <c r="AH18" s="70">
        <v>-1.51</v>
      </c>
      <c r="AI18" s="59">
        <v>-6.57</v>
      </c>
      <c r="AJ18" s="71" t="s">
        <v>724</v>
      </c>
      <c r="AK18" s="73" t="s">
        <v>725</v>
      </c>
    </row>
    <row r="19" spans="1:37" ht="13.15" x14ac:dyDescent="0.4">
      <c r="A19" s="53">
        <v>11010009</v>
      </c>
      <c r="B19" s="54">
        <v>1</v>
      </c>
      <c r="C19" s="53">
        <v>8010021</v>
      </c>
      <c r="D19" s="54">
        <v>7010058</v>
      </c>
      <c r="E19" s="55">
        <v>16</v>
      </c>
      <c r="F19" s="41" t="s">
        <v>122</v>
      </c>
      <c r="G19" s="41">
        <v>7597</v>
      </c>
      <c r="H19" s="56" t="s">
        <v>1249</v>
      </c>
      <c r="I19" s="57">
        <v>10.8301</v>
      </c>
      <c r="J19" s="58">
        <v>-1.4</v>
      </c>
      <c r="K19" s="59">
        <v>-3.15</v>
      </c>
      <c r="L19" s="58">
        <v>-3.15</v>
      </c>
      <c r="M19" s="60">
        <v>16</v>
      </c>
      <c r="N19" s="58">
        <v>-0.45</v>
      </c>
      <c r="O19" s="60">
        <v>21</v>
      </c>
      <c r="P19" s="58" t="s">
        <v>710</v>
      </c>
      <c r="Q19" s="60" t="s">
        <v>711</v>
      </c>
      <c r="R19" s="58" t="s">
        <v>710</v>
      </c>
      <c r="S19" s="60" t="s">
        <v>711</v>
      </c>
      <c r="T19" s="58" t="s">
        <v>710</v>
      </c>
      <c r="U19" s="60" t="s">
        <v>711</v>
      </c>
      <c r="V19" s="58" t="s">
        <v>710</v>
      </c>
      <c r="W19" s="60" t="s">
        <v>711</v>
      </c>
      <c r="X19" s="58" t="s">
        <v>710</v>
      </c>
      <c r="Y19" s="60" t="s">
        <v>711</v>
      </c>
      <c r="Z19" s="63">
        <v>358</v>
      </c>
      <c r="AA19" s="64">
        <v>356</v>
      </c>
      <c r="AB19" s="65">
        <v>10084</v>
      </c>
      <c r="AC19" s="66">
        <v>1055</v>
      </c>
      <c r="AD19" s="67">
        <v>18729</v>
      </c>
      <c r="AE19" s="68">
        <v>-699</v>
      </c>
      <c r="AF19" s="69">
        <v>-8645</v>
      </c>
      <c r="AG19" s="64">
        <v>64300</v>
      </c>
      <c r="AH19" s="70">
        <v>-2.42</v>
      </c>
      <c r="AI19" s="59">
        <v>-14.33</v>
      </c>
      <c r="AJ19" s="71" t="s">
        <v>724</v>
      </c>
      <c r="AK19" s="72" t="s">
        <v>725</v>
      </c>
    </row>
    <row r="20" spans="1:37" ht="13.15" x14ac:dyDescent="0.4">
      <c r="A20" s="53">
        <v>11010009</v>
      </c>
      <c r="B20" s="54">
        <v>1</v>
      </c>
      <c r="C20" s="53">
        <v>8010022</v>
      </c>
      <c r="D20" s="54">
        <v>7010012</v>
      </c>
      <c r="E20" s="55">
        <v>17</v>
      </c>
      <c r="F20" s="41" t="s">
        <v>266</v>
      </c>
      <c r="G20" s="41">
        <v>4284</v>
      </c>
      <c r="H20" s="56" t="s">
        <v>1248</v>
      </c>
      <c r="I20" s="57">
        <v>100.70359999999999</v>
      </c>
      <c r="J20" s="58">
        <v>-1.02</v>
      </c>
      <c r="K20" s="59">
        <v>-3.26</v>
      </c>
      <c r="L20" s="58">
        <v>-3.26</v>
      </c>
      <c r="M20" s="60">
        <v>17</v>
      </c>
      <c r="N20" s="58">
        <v>-1.1100000000000001</v>
      </c>
      <c r="O20" s="60">
        <v>52</v>
      </c>
      <c r="P20" s="58">
        <v>-0.38</v>
      </c>
      <c r="Q20" s="60">
        <v>39</v>
      </c>
      <c r="R20" s="58" t="s">
        <v>710</v>
      </c>
      <c r="S20" s="60" t="s">
        <v>711</v>
      </c>
      <c r="T20" s="58" t="s">
        <v>710</v>
      </c>
      <c r="U20" s="60" t="s">
        <v>711</v>
      </c>
      <c r="V20" s="58" t="s">
        <v>710</v>
      </c>
      <c r="W20" s="60" t="s">
        <v>711</v>
      </c>
      <c r="X20" s="58" t="s">
        <v>710</v>
      </c>
      <c r="Y20" s="60" t="s">
        <v>711</v>
      </c>
      <c r="Z20" s="63">
        <v>4017</v>
      </c>
      <c r="AA20" s="64">
        <v>4434</v>
      </c>
      <c r="AB20" s="65">
        <v>101134</v>
      </c>
      <c r="AC20" s="66">
        <v>23358</v>
      </c>
      <c r="AD20" s="67">
        <v>316676</v>
      </c>
      <c r="AE20" s="68">
        <v>-18924</v>
      </c>
      <c r="AF20" s="69">
        <v>-215542</v>
      </c>
      <c r="AG20" s="64">
        <v>603784</v>
      </c>
      <c r="AH20" s="70">
        <v>-4.0199999999999996</v>
      </c>
      <c r="AI20" s="59">
        <v>-28.32</v>
      </c>
      <c r="AJ20" s="71" t="s">
        <v>764</v>
      </c>
      <c r="AK20" s="72" t="s">
        <v>765</v>
      </c>
    </row>
    <row r="21" spans="1:37" ht="13.15" x14ac:dyDescent="0.4">
      <c r="A21" s="53">
        <v>11010009</v>
      </c>
      <c r="B21" s="54">
        <v>1</v>
      </c>
      <c r="C21" s="53">
        <v>8010003</v>
      </c>
      <c r="D21" s="54">
        <v>7010055</v>
      </c>
      <c r="E21" s="55">
        <v>18</v>
      </c>
      <c r="F21" s="41" t="s">
        <v>243</v>
      </c>
      <c r="G21" s="41">
        <v>4923</v>
      </c>
      <c r="H21" s="56" t="s">
        <v>1247</v>
      </c>
      <c r="I21" s="57">
        <v>96.748699999999999</v>
      </c>
      <c r="J21" s="58">
        <v>-1.04</v>
      </c>
      <c r="K21" s="59">
        <v>-3.28</v>
      </c>
      <c r="L21" s="58">
        <v>-3.28</v>
      </c>
      <c r="M21" s="60">
        <v>18</v>
      </c>
      <c r="N21" s="58">
        <v>-0.99</v>
      </c>
      <c r="O21" s="60">
        <v>46</v>
      </c>
      <c r="P21" s="58" t="s">
        <v>710</v>
      </c>
      <c r="Q21" s="60" t="s">
        <v>711</v>
      </c>
      <c r="R21" s="58" t="s">
        <v>710</v>
      </c>
      <c r="S21" s="60" t="s">
        <v>711</v>
      </c>
      <c r="T21" s="58" t="s">
        <v>710</v>
      </c>
      <c r="U21" s="60" t="s">
        <v>711</v>
      </c>
      <c r="V21" s="58" t="s">
        <v>710</v>
      </c>
      <c r="W21" s="60" t="s">
        <v>711</v>
      </c>
      <c r="X21" s="58" t="s">
        <v>710</v>
      </c>
      <c r="Y21" s="60" t="s">
        <v>711</v>
      </c>
      <c r="Z21" s="63">
        <v>524</v>
      </c>
      <c r="AA21" s="64">
        <v>6696</v>
      </c>
      <c r="AB21" s="65">
        <v>90008</v>
      </c>
      <c r="AC21" s="66">
        <v>15450</v>
      </c>
      <c r="AD21" s="67">
        <v>132369</v>
      </c>
      <c r="AE21" s="68">
        <v>-8754</v>
      </c>
      <c r="AF21" s="69">
        <v>-42361</v>
      </c>
      <c r="AG21" s="64">
        <v>221590</v>
      </c>
      <c r="AH21" s="70">
        <v>-4.79</v>
      </c>
      <c r="AI21" s="59">
        <v>-18.62</v>
      </c>
      <c r="AJ21" s="71" t="s">
        <v>790</v>
      </c>
      <c r="AK21" s="72" t="s">
        <v>791</v>
      </c>
    </row>
    <row r="22" spans="1:37" ht="13.15" x14ac:dyDescent="0.4">
      <c r="A22" s="53">
        <v>11010009</v>
      </c>
      <c r="B22" s="54">
        <v>1</v>
      </c>
      <c r="C22" s="53">
        <v>8050269</v>
      </c>
      <c r="D22" s="54">
        <v>7010121</v>
      </c>
      <c r="E22" s="55">
        <v>19</v>
      </c>
      <c r="F22" s="41" t="s">
        <v>251</v>
      </c>
      <c r="G22" s="41">
        <v>4897</v>
      </c>
      <c r="H22" s="56" t="s">
        <v>1246</v>
      </c>
      <c r="I22" s="57">
        <v>5.8316999999999997</v>
      </c>
      <c r="J22" s="58">
        <v>-2.06</v>
      </c>
      <c r="K22" s="59">
        <v>-3.31</v>
      </c>
      <c r="L22" s="58">
        <v>-3.31</v>
      </c>
      <c r="M22" s="60">
        <v>19</v>
      </c>
      <c r="N22" s="58">
        <v>-0.88</v>
      </c>
      <c r="O22" s="60">
        <v>42</v>
      </c>
      <c r="P22" s="58" t="s">
        <v>710</v>
      </c>
      <c r="Q22" s="60" t="s">
        <v>711</v>
      </c>
      <c r="R22" s="58" t="s">
        <v>710</v>
      </c>
      <c r="S22" s="60" t="s">
        <v>711</v>
      </c>
      <c r="T22" s="58" t="s">
        <v>710</v>
      </c>
      <c r="U22" s="60" t="s">
        <v>711</v>
      </c>
      <c r="V22" s="58" t="s">
        <v>710</v>
      </c>
      <c r="W22" s="60" t="s">
        <v>711</v>
      </c>
      <c r="X22" s="58" t="s">
        <v>710</v>
      </c>
      <c r="Y22" s="60" t="s">
        <v>711</v>
      </c>
      <c r="Z22" s="63">
        <v>1360</v>
      </c>
      <c r="AA22" s="64">
        <v>483</v>
      </c>
      <c r="AB22" s="65">
        <v>7956</v>
      </c>
      <c r="AC22" s="66">
        <v>525</v>
      </c>
      <c r="AD22" s="67">
        <v>7591</v>
      </c>
      <c r="AE22" s="68">
        <v>-42</v>
      </c>
      <c r="AF22" s="69">
        <v>365</v>
      </c>
      <c r="AG22" s="64">
        <v>103068</v>
      </c>
      <c r="AH22" s="70">
        <v>-1.81</v>
      </c>
      <c r="AI22" s="59">
        <v>2.88</v>
      </c>
      <c r="AJ22" s="71" t="s">
        <v>807</v>
      </c>
      <c r="AK22" s="72" t="s">
        <v>808</v>
      </c>
    </row>
    <row r="23" spans="1:37" ht="13.5" thickBot="1" x14ac:dyDescent="0.45">
      <c r="A23" s="53">
        <v>11010009</v>
      </c>
      <c r="B23" s="54">
        <v>1</v>
      </c>
      <c r="C23" s="53">
        <v>8040191</v>
      </c>
      <c r="D23" s="54">
        <v>7010126</v>
      </c>
      <c r="E23" s="74">
        <v>20</v>
      </c>
      <c r="F23" s="75" t="s">
        <v>67</v>
      </c>
      <c r="G23" s="75">
        <v>5157</v>
      </c>
      <c r="H23" s="76" t="s">
        <v>1245</v>
      </c>
      <c r="I23" s="77">
        <v>0.95150000000000001</v>
      </c>
      <c r="J23" s="78">
        <v>-0.69</v>
      </c>
      <c r="K23" s="79">
        <v>-3.32</v>
      </c>
      <c r="L23" s="78">
        <v>-3.32</v>
      </c>
      <c r="M23" s="80">
        <v>20</v>
      </c>
      <c r="N23" s="78" t="s">
        <v>710</v>
      </c>
      <c r="O23" s="80" t="s">
        <v>711</v>
      </c>
      <c r="P23" s="78" t="s">
        <v>710</v>
      </c>
      <c r="Q23" s="80" t="s">
        <v>711</v>
      </c>
      <c r="R23" s="78" t="s">
        <v>710</v>
      </c>
      <c r="S23" s="80" t="s">
        <v>711</v>
      </c>
      <c r="T23" s="78" t="s">
        <v>710</v>
      </c>
      <c r="U23" s="80" t="s">
        <v>711</v>
      </c>
      <c r="V23" s="78" t="s">
        <v>710</v>
      </c>
      <c r="W23" s="80" t="s">
        <v>711</v>
      </c>
      <c r="X23" s="78" t="s">
        <v>710</v>
      </c>
      <c r="Y23" s="80" t="s">
        <v>711</v>
      </c>
      <c r="Z23" s="83">
        <v>64</v>
      </c>
      <c r="AA23" s="84">
        <v>2</v>
      </c>
      <c r="AB23" s="85">
        <v>2198</v>
      </c>
      <c r="AC23" s="86">
        <v>193</v>
      </c>
      <c r="AD23" s="87">
        <v>1133</v>
      </c>
      <c r="AE23" s="88">
        <v>-191</v>
      </c>
      <c r="AF23" s="89">
        <v>1065</v>
      </c>
      <c r="AG23" s="84">
        <v>4855</v>
      </c>
      <c r="AH23" s="90">
        <v>-4.4400000000000004</v>
      </c>
      <c r="AI23" s="79">
        <v>22.11</v>
      </c>
      <c r="AJ23" s="91" t="s">
        <v>802</v>
      </c>
      <c r="AK23" s="73" t="s">
        <v>803</v>
      </c>
    </row>
    <row r="24" spans="1:37" ht="13.15" x14ac:dyDescent="0.4">
      <c r="A24" s="53">
        <v>11010009</v>
      </c>
      <c r="B24" s="54">
        <v>1</v>
      </c>
      <c r="C24" s="53">
        <v>8010003</v>
      </c>
      <c r="D24" s="54">
        <v>7010055</v>
      </c>
      <c r="E24" s="92">
        <v>21</v>
      </c>
      <c r="F24" s="93" t="s">
        <v>29</v>
      </c>
      <c r="G24" s="93">
        <v>5046</v>
      </c>
      <c r="H24" s="94" t="s">
        <v>1244</v>
      </c>
      <c r="I24" s="95">
        <v>96.337199999999996</v>
      </c>
      <c r="J24" s="96">
        <v>-1.61</v>
      </c>
      <c r="K24" s="97">
        <v>-3.35</v>
      </c>
      <c r="L24" s="96">
        <v>-3.35</v>
      </c>
      <c r="M24" s="98">
        <v>21</v>
      </c>
      <c r="N24" s="96" t="s">
        <v>710</v>
      </c>
      <c r="O24" s="98" t="s">
        <v>711</v>
      </c>
      <c r="P24" s="96" t="s">
        <v>710</v>
      </c>
      <c r="Q24" s="98" t="s">
        <v>711</v>
      </c>
      <c r="R24" s="96" t="s">
        <v>710</v>
      </c>
      <c r="S24" s="98" t="s">
        <v>711</v>
      </c>
      <c r="T24" s="96" t="s">
        <v>710</v>
      </c>
      <c r="U24" s="98" t="s">
        <v>711</v>
      </c>
      <c r="V24" s="96" t="s">
        <v>710</v>
      </c>
      <c r="W24" s="98" t="s">
        <v>711</v>
      </c>
      <c r="X24" s="96" t="s">
        <v>710</v>
      </c>
      <c r="Y24" s="98" t="s">
        <v>711</v>
      </c>
      <c r="Z24" s="101">
        <v>371</v>
      </c>
      <c r="AA24" s="102">
        <v>23403</v>
      </c>
      <c r="AB24" s="103">
        <v>244665</v>
      </c>
      <c r="AC24" s="104">
        <v>27603</v>
      </c>
      <c r="AD24" s="105">
        <v>122544</v>
      </c>
      <c r="AE24" s="106">
        <v>-4200</v>
      </c>
      <c r="AF24" s="107">
        <v>122121</v>
      </c>
      <c r="AG24" s="102">
        <v>317941</v>
      </c>
      <c r="AH24" s="108">
        <v>-2.91</v>
      </c>
      <c r="AI24" s="97">
        <v>53.61</v>
      </c>
      <c r="AJ24" s="109" t="s">
        <v>790</v>
      </c>
      <c r="AK24" s="72" t="s">
        <v>791</v>
      </c>
    </row>
    <row r="25" spans="1:37" ht="13.15" x14ac:dyDescent="0.4">
      <c r="A25" s="53">
        <v>11010009</v>
      </c>
      <c r="B25" s="54">
        <v>1</v>
      </c>
      <c r="C25" s="53">
        <v>8040293</v>
      </c>
      <c r="D25" s="54">
        <v>7010200</v>
      </c>
      <c r="E25" s="55">
        <v>22</v>
      </c>
      <c r="F25" s="41" t="s">
        <v>162</v>
      </c>
      <c r="G25" s="41">
        <v>2813</v>
      </c>
      <c r="H25" s="56" t="s">
        <v>1243</v>
      </c>
      <c r="I25" s="57">
        <v>7.7595999999999998</v>
      </c>
      <c r="J25" s="58">
        <v>-0.82</v>
      </c>
      <c r="K25" s="59">
        <v>-3.39</v>
      </c>
      <c r="L25" s="58">
        <v>-3.39</v>
      </c>
      <c r="M25" s="60">
        <v>22</v>
      </c>
      <c r="N25" s="58">
        <v>-0.64</v>
      </c>
      <c r="O25" s="60">
        <v>31</v>
      </c>
      <c r="P25" s="58">
        <v>0.96</v>
      </c>
      <c r="Q25" s="60">
        <v>12</v>
      </c>
      <c r="R25" s="58">
        <v>1.25</v>
      </c>
      <c r="S25" s="60">
        <v>24</v>
      </c>
      <c r="T25" s="58">
        <v>1.51</v>
      </c>
      <c r="U25" s="60">
        <v>15</v>
      </c>
      <c r="V25" s="58" t="s">
        <v>710</v>
      </c>
      <c r="W25" s="60" t="s">
        <v>711</v>
      </c>
      <c r="X25" s="58" t="s">
        <v>710</v>
      </c>
      <c r="Y25" s="60" t="s">
        <v>711</v>
      </c>
      <c r="Z25" s="63">
        <v>77</v>
      </c>
      <c r="AA25" s="64"/>
      <c r="AB25" s="65"/>
      <c r="AC25" s="66">
        <v>3259</v>
      </c>
      <c r="AD25" s="67">
        <v>3412</v>
      </c>
      <c r="AE25" s="68">
        <v>-3259</v>
      </c>
      <c r="AF25" s="69">
        <v>-3412</v>
      </c>
      <c r="AG25" s="64">
        <v>9112</v>
      </c>
      <c r="AH25" s="70">
        <v>-26.97</v>
      </c>
      <c r="AI25" s="59">
        <v>-29.71</v>
      </c>
      <c r="AJ25" s="71" t="s">
        <v>1242</v>
      </c>
      <c r="AK25" s="72" t="s">
        <v>1242</v>
      </c>
    </row>
    <row r="26" spans="1:37" ht="13.15" x14ac:dyDescent="0.4">
      <c r="A26" s="53">
        <v>11010009</v>
      </c>
      <c r="B26" s="54">
        <v>1</v>
      </c>
      <c r="C26" s="53">
        <v>8010141</v>
      </c>
      <c r="D26" s="54">
        <v>7010035</v>
      </c>
      <c r="E26" s="55">
        <v>23</v>
      </c>
      <c r="F26" s="41" t="s">
        <v>99</v>
      </c>
      <c r="G26" s="41">
        <v>5126</v>
      </c>
      <c r="H26" s="56" t="s">
        <v>1241</v>
      </c>
      <c r="I26" s="57">
        <v>979.41890000000001</v>
      </c>
      <c r="J26" s="58">
        <v>-0.15</v>
      </c>
      <c r="K26" s="59">
        <v>-3.4</v>
      </c>
      <c r="L26" s="58">
        <v>-3.4</v>
      </c>
      <c r="M26" s="60">
        <v>23</v>
      </c>
      <c r="N26" s="58" t="s">
        <v>710</v>
      </c>
      <c r="O26" s="60" t="s">
        <v>711</v>
      </c>
      <c r="P26" s="58" t="s">
        <v>710</v>
      </c>
      <c r="Q26" s="60" t="s">
        <v>711</v>
      </c>
      <c r="R26" s="58" t="s">
        <v>710</v>
      </c>
      <c r="S26" s="60" t="s">
        <v>711</v>
      </c>
      <c r="T26" s="58" t="s">
        <v>710</v>
      </c>
      <c r="U26" s="60" t="s">
        <v>711</v>
      </c>
      <c r="V26" s="58" t="s">
        <v>710</v>
      </c>
      <c r="W26" s="60" t="s">
        <v>711</v>
      </c>
      <c r="X26" s="58" t="s">
        <v>710</v>
      </c>
      <c r="Y26" s="60" t="s">
        <v>711</v>
      </c>
      <c r="Z26" s="63">
        <v>175</v>
      </c>
      <c r="AA26" s="64">
        <v>225</v>
      </c>
      <c r="AB26" s="65">
        <v>17817</v>
      </c>
      <c r="AC26" s="66">
        <v>3567</v>
      </c>
      <c r="AD26" s="67">
        <v>27189</v>
      </c>
      <c r="AE26" s="68">
        <v>-3342</v>
      </c>
      <c r="AF26" s="69">
        <v>-9372</v>
      </c>
      <c r="AG26" s="64">
        <v>65094</v>
      </c>
      <c r="AH26" s="70">
        <v>-4.9000000000000004</v>
      </c>
      <c r="AI26" s="59">
        <v>-15.88</v>
      </c>
      <c r="AJ26" s="71" t="s">
        <v>825</v>
      </c>
      <c r="AK26" s="72" t="s">
        <v>826</v>
      </c>
    </row>
    <row r="27" spans="1:37" ht="13.15" x14ac:dyDescent="0.4">
      <c r="A27" s="53">
        <v>11010009</v>
      </c>
      <c r="B27" s="54">
        <v>1</v>
      </c>
      <c r="C27" s="53">
        <v>8010003</v>
      </c>
      <c r="D27" s="54">
        <v>7010055</v>
      </c>
      <c r="E27" s="55">
        <v>24</v>
      </c>
      <c r="F27" s="41" t="s">
        <v>44</v>
      </c>
      <c r="G27" s="41">
        <v>7923</v>
      </c>
      <c r="H27" s="56" t="s">
        <v>1240</v>
      </c>
      <c r="I27" s="57">
        <v>96.548100000000005</v>
      </c>
      <c r="J27" s="58">
        <v>-1.05</v>
      </c>
      <c r="K27" s="59">
        <v>-3.43</v>
      </c>
      <c r="L27" s="58">
        <v>-3.43</v>
      </c>
      <c r="M27" s="60">
        <v>24</v>
      </c>
      <c r="N27" s="58" t="s">
        <v>710</v>
      </c>
      <c r="O27" s="60" t="s">
        <v>711</v>
      </c>
      <c r="P27" s="58" t="s">
        <v>710</v>
      </c>
      <c r="Q27" s="60" t="s">
        <v>711</v>
      </c>
      <c r="R27" s="58" t="s">
        <v>710</v>
      </c>
      <c r="S27" s="60" t="s">
        <v>711</v>
      </c>
      <c r="T27" s="58" t="s">
        <v>710</v>
      </c>
      <c r="U27" s="60" t="s">
        <v>711</v>
      </c>
      <c r="V27" s="58" t="s">
        <v>710</v>
      </c>
      <c r="W27" s="60" t="s">
        <v>711</v>
      </c>
      <c r="X27" s="58" t="s">
        <v>710</v>
      </c>
      <c r="Y27" s="60" t="s">
        <v>711</v>
      </c>
      <c r="Z27" s="63">
        <v>484</v>
      </c>
      <c r="AA27" s="64">
        <v>1470</v>
      </c>
      <c r="AB27" s="65">
        <v>37286</v>
      </c>
      <c r="AC27" s="66">
        <v>2164</v>
      </c>
      <c r="AD27" s="67">
        <v>15022</v>
      </c>
      <c r="AE27" s="68">
        <v>-694</v>
      </c>
      <c r="AF27" s="69">
        <v>22264</v>
      </c>
      <c r="AG27" s="64">
        <v>39327</v>
      </c>
      <c r="AH27" s="70">
        <v>-2.75</v>
      </c>
      <c r="AI27" s="59">
        <v>112.85</v>
      </c>
      <c r="AJ27" s="71" t="s">
        <v>790</v>
      </c>
      <c r="AK27" s="72" t="s">
        <v>791</v>
      </c>
    </row>
    <row r="28" spans="1:37" ht="13.15" x14ac:dyDescent="0.4">
      <c r="A28" s="53">
        <v>11010009</v>
      </c>
      <c r="B28" s="54">
        <v>1</v>
      </c>
      <c r="C28" s="53">
        <v>8010021</v>
      </c>
      <c r="D28" s="54">
        <v>7010058</v>
      </c>
      <c r="E28" s="55">
        <v>25</v>
      </c>
      <c r="F28" s="41" t="s">
        <v>78</v>
      </c>
      <c r="G28" s="41">
        <v>9597</v>
      </c>
      <c r="H28" s="56" t="s">
        <v>1239</v>
      </c>
      <c r="I28" s="57">
        <v>10.876899999999999</v>
      </c>
      <c r="J28" s="58">
        <v>-1.42</v>
      </c>
      <c r="K28" s="59">
        <v>-3.46</v>
      </c>
      <c r="L28" s="58">
        <v>-3.46</v>
      </c>
      <c r="M28" s="60">
        <v>25</v>
      </c>
      <c r="N28" s="58" t="s">
        <v>710</v>
      </c>
      <c r="O28" s="60" t="s">
        <v>711</v>
      </c>
      <c r="P28" s="58" t="s">
        <v>710</v>
      </c>
      <c r="Q28" s="60" t="s">
        <v>711</v>
      </c>
      <c r="R28" s="58" t="s">
        <v>710</v>
      </c>
      <c r="S28" s="60" t="s">
        <v>711</v>
      </c>
      <c r="T28" s="58" t="s">
        <v>710</v>
      </c>
      <c r="U28" s="60" t="s">
        <v>711</v>
      </c>
      <c r="V28" s="58" t="s">
        <v>710</v>
      </c>
      <c r="W28" s="60" t="s">
        <v>711</v>
      </c>
      <c r="X28" s="58" t="s">
        <v>710</v>
      </c>
      <c r="Y28" s="60" t="s">
        <v>711</v>
      </c>
      <c r="Z28" s="63">
        <v>14</v>
      </c>
      <c r="AA28" s="64"/>
      <c r="AB28" s="65">
        <v>59</v>
      </c>
      <c r="AC28" s="66"/>
      <c r="AD28" s="67">
        <v>275</v>
      </c>
      <c r="AE28" s="68"/>
      <c r="AF28" s="69">
        <v>-216</v>
      </c>
      <c r="AG28" s="64">
        <v>529</v>
      </c>
      <c r="AH28" s="70">
        <v>-1.42</v>
      </c>
      <c r="AI28" s="59">
        <v>-30.99</v>
      </c>
      <c r="AJ28" s="71" t="s">
        <v>724</v>
      </c>
      <c r="AK28" s="73" t="s">
        <v>725</v>
      </c>
    </row>
    <row r="29" spans="1:37" ht="13.15" x14ac:dyDescent="0.4">
      <c r="A29" s="53">
        <v>11010009</v>
      </c>
      <c r="B29" s="54">
        <v>1</v>
      </c>
      <c r="C29" s="53">
        <v>8010022</v>
      </c>
      <c r="D29" s="54">
        <v>7010012</v>
      </c>
      <c r="E29" s="55">
        <v>26</v>
      </c>
      <c r="F29" s="41" t="s">
        <v>193</v>
      </c>
      <c r="G29" s="41">
        <v>2314</v>
      </c>
      <c r="H29" s="56" t="s">
        <v>1238</v>
      </c>
      <c r="I29" s="57">
        <v>96.0458</v>
      </c>
      <c r="J29" s="58">
        <v>-1.39</v>
      </c>
      <c r="K29" s="59">
        <v>-3.47</v>
      </c>
      <c r="L29" s="58">
        <v>-3.47</v>
      </c>
      <c r="M29" s="60">
        <v>26</v>
      </c>
      <c r="N29" s="58">
        <v>-0.55000000000000004</v>
      </c>
      <c r="O29" s="60">
        <v>27</v>
      </c>
      <c r="P29" s="58">
        <v>1.99</v>
      </c>
      <c r="Q29" s="60">
        <v>3</v>
      </c>
      <c r="R29" s="58">
        <v>2.97</v>
      </c>
      <c r="S29" s="60">
        <v>6</v>
      </c>
      <c r="T29" s="58">
        <v>3.32</v>
      </c>
      <c r="U29" s="60">
        <v>3</v>
      </c>
      <c r="V29" s="58" t="s">
        <v>710</v>
      </c>
      <c r="W29" s="60" t="s">
        <v>711</v>
      </c>
      <c r="X29" s="58" t="s">
        <v>710</v>
      </c>
      <c r="Y29" s="60" t="s">
        <v>711</v>
      </c>
      <c r="Z29" s="63">
        <v>125</v>
      </c>
      <c r="AA29" s="64">
        <v>210</v>
      </c>
      <c r="AB29" s="65">
        <v>361</v>
      </c>
      <c r="AC29" s="66">
        <v>51</v>
      </c>
      <c r="AD29" s="67">
        <v>1222</v>
      </c>
      <c r="AE29" s="68">
        <v>159</v>
      </c>
      <c r="AF29" s="69">
        <v>-861</v>
      </c>
      <c r="AG29" s="64">
        <v>45533</v>
      </c>
      <c r="AH29" s="70">
        <v>-1.04</v>
      </c>
      <c r="AI29" s="59">
        <v>-5.21</v>
      </c>
      <c r="AJ29" s="71" t="s">
        <v>764</v>
      </c>
      <c r="AK29" s="72" t="s">
        <v>765</v>
      </c>
    </row>
    <row r="30" spans="1:37" ht="13.15" x14ac:dyDescent="0.4">
      <c r="A30" s="53">
        <v>11010009</v>
      </c>
      <c r="B30" s="54">
        <v>1</v>
      </c>
      <c r="C30" s="53">
        <v>8040164</v>
      </c>
      <c r="D30" s="54">
        <v>7010161</v>
      </c>
      <c r="E30" s="55">
        <v>27</v>
      </c>
      <c r="F30" s="41" t="s">
        <v>192</v>
      </c>
      <c r="G30" s="41">
        <v>5191</v>
      </c>
      <c r="H30" s="56" t="s">
        <v>1237</v>
      </c>
      <c r="I30" s="57">
        <v>5.7412000000000001</v>
      </c>
      <c r="J30" s="58">
        <v>-1.42</v>
      </c>
      <c r="K30" s="59">
        <v>-3.5</v>
      </c>
      <c r="L30" s="58">
        <v>-3.5</v>
      </c>
      <c r="M30" s="60">
        <v>27</v>
      </c>
      <c r="N30" s="58" t="s">
        <v>710</v>
      </c>
      <c r="O30" s="60" t="s">
        <v>711</v>
      </c>
      <c r="P30" s="58" t="s">
        <v>710</v>
      </c>
      <c r="Q30" s="60" t="s">
        <v>711</v>
      </c>
      <c r="R30" s="58" t="s">
        <v>710</v>
      </c>
      <c r="S30" s="60" t="s">
        <v>711</v>
      </c>
      <c r="T30" s="58" t="s">
        <v>710</v>
      </c>
      <c r="U30" s="60" t="s">
        <v>711</v>
      </c>
      <c r="V30" s="58" t="s">
        <v>710</v>
      </c>
      <c r="W30" s="60" t="s">
        <v>711</v>
      </c>
      <c r="X30" s="58" t="s">
        <v>710</v>
      </c>
      <c r="Y30" s="60" t="s">
        <v>711</v>
      </c>
      <c r="Z30" s="63">
        <v>1295</v>
      </c>
      <c r="AA30" s="64">
        <v>618</v>
      </c>
      <c r="AB30" s="65">
        <v>13379</v>
      </c>
      <c r="AC30" s="66">
        <v>126</v>
      </c>
      <c r="AD30" s="67">
        <v>2202</v>
      </c>
      <c r="AE30" s="68">
        <v>492</v>
      </c>
      <c r="AF30" s="69">
        <v>11177</v>
      </c>
      <c r="AG30" s="64">
        <v>15664</v>
      </c>
      <c r="AH30" s="70">
        <v>1.77</v>
      </c>
      <c r="AI30" s="59">
        <v>213.96</v>
      </c>
      <c r="AJ30" s="71" t="s">
        <v>835</v>
      </c>
      <c r="AK30" s="72" t="s">
        <v>836</v>
      </c>
    </row>
    <row r="31" spans="1:37" ht="13.15" x14ac:dyDescent="0.4">
      <c r="A31" s="53">
        <v>11010009</v>
      </c>
      <c r="B31" s="54">
        <v>1</v>
      </c>
      <c r="C31" s="53">
        <v>8010024</v>
      </c>
      <c r="D31" s="54">
        <v>7010061</v>
      </c>
      <c r="E31" s="55">
        <v>28</v>
      </c>
      <c r="F31" s="41" t="s">
        <v>141</v>
      </c>
      <c r="G31" s="41">
        <v>1514</v>
      </c>
      <c r="H31" s="56" t="s">
        <v>1236</v>
      </c>
      <c r="I31" s="57">
        <v>5.4100999999999999</v>
      </c>
      <c r="J31" s="58">
        <v>-1.58</v>
      </c>
      <c r="K31" s="59">
        <v>-3.67</v>
      </c>
      <c r="L31" s="58">
        <v>-3.67</v>
      </c>
      <c r="M31" s="60">
        <v>28</v>
      </c>
      <c r="N31" s="58">
        <v>-0.42</v>
      </c>
      <c r="O31" s="60">
        <v>18</v>
      </c>
      <c r="P31" s="58">
        <v>0.92</v>
      </c>
      <c r="Q31" s="60">
        <v>14</v>
      </c>
      <c r="R31" s="58">
        <v>2.2200000000000002</v>
      </c>
      <c r="S31" s="60">
        <v>11</v>
      </c>
      <c r="T31" s="58">
        <v>-0.26</v>
      </c>
      <c r="U31" s="60">
        <v>25</v>
      </c>
      <c r="V31" s="58">
        <v>-0.56999999999999995</v>
      </c>
      <c r="W31" s="60">
        <v>14</v>
      </c>
      <c r="X31" s="58" t="s">
        <v>710</v>
      </c>
      <c r="Y31" s="60" t="s">
        <v>711</v>
      </c>
      <c r="Z31" s="63">
        <v>110</v>
      </c>
      <c r="AA31" s="64"/>
      <c r="AB31" s="65"/>
      <c r="AC31" s="66"/>
      <c r="AD31" s="67">
        <v>7</v>
      </c>
      <c r="AE31" s="68"/>
      <c r="AF31" s="69">
        <v>-7</v>
      </c>
      <c r="AG31" s="64">
        <v>14798</v>
      </c>
      <c r="AH31" s="70">
        <v>-1.58</v>
      </c>
      <c r="AI31" s="59">
        <v>-3.71</v>
      </c>
      <c r="AJ31" s="71" t="s">
        <v>796</v>
      </c>
      <c r="AK31" s="72" t="s">
        <v>797</v>
      </c>
    </row>
    <row r="32" spans="1:37" ht="13.15" x14ac:dyDescent="0.4">
      <c r="A32" s="53">
        <v>11010009</v>
      </c>
      <c r="B32" s="54">
        <v>1</v>
      </c>
      <c r="C32" s="53">
        <v>8010021</v>
      </c>
      <c r="D32" s="54">
        <v>7010058</v>
      </c>
      <c r="E32" s="55">
        <v>29</v>
      </c>
      <c r="F32" s="41" t="s">
        <v>217</v>
      </c>
      <c r="G32" s="41">
        <v>3597</v>
      </c>
      <c r="H32" s="56" t="s">
        <v>1235</v>
      </c>
      <c r="I32" s="57">
        <v>10.5733</v>
      </c>
      <c r="J32" s="58">
        <v>-1.44</v>
      </c>
      <c r="K32" s="59">
        <v>-3.68</v>
      </c>
      <c r="L32" s="58">
        <v>-3.68</v>
      </c>
      <c r="M32" s="60">
        <v>29</v>
      </c>
      <c r="N32" s="58">
        <v>-1.06</v>
      </c>
      <c r="O32" s="60">
        <v>48</v>
      </c>
      <c r="P32" s="58">
        <v>0.11</v>
      </c>
      <c r="Q32" s="60">
        <v>33</v>
      </c>
      <c r="R32" s="58">
        <v>1.57</v>
      </c>
      <c r="S32" s="60">
        <v>20</v>
      </c>
      <c r="T32" s="58" t="s">
        <v>710</v>
      </c>
      <c r="U32" s="60" t="s">
        <v>711</v>
      </c>
      <c r="V32" s="58" t="s">
        <v>710</v>
      </c>
      <c r="W32" s="60" t="s">
        <v>711</v>
      </c>
      <c r="X32" s="58" t="s">
        <v>710</v>
      </c>
      <c r="Y32" s="60" t="s">
        <v>711</v>
      </c>
      <c r="Z32" s="63">
        <v>4242</v>
      </c>
      <c r="AA32" s="64">
        <v>355</v>
      </c>
      <c r="AB32" s="65">
        <v>5581</v>
      </c>
      <c r="AC32" s="66">
        <v>1240</v>
      </c>
      <c r="AD32" s="67">
        <v>29601</v>
      </c>
      <c r="AE32" s="68">
        <v>-885</v>
      </c>
      <c r="AF32" s="69">
        <v>-24020</v>
      </c>
      <c r="AG32" s="64">
        <v>92076</v>
      </c>
      <c r="AH32" s="70">
        <v>-2.4</v>
      </c>
      <c r="AI32" s="59">
        <v>-23.14</v>
      </c>
      <c r="AJ32" s="71" t="s">
        <v>724</v>
      </c>
      <c r="AK32" s="72" t="s">
        <v>725</v>
      </c>
    </row>
    <row r="33" spans="1:37" ht="13.5" thickBot="1" x14ac:dyDescent="0.45">
      <c r="A33" s="53">
        <v>11010009</v>
      </c>
      <c r="B33" s="54">
        <v>1</v>
      </c>
      <c r="C33" s="53">
        <v>8050272</v>
      </c>
      <c r="D33" s="54">
        <v>7010021</v>
      </c>
      <c r="E33" s="74">
        <v>30</v>
      </c>
      <c r="F33" s="75" t="s">
        <v>10</v>
      </c>
      <c r="G33" s="75">
        <v>4974</v>
      </c>
      <c r="H33" s="76" t="s">
        <v>1234</v>
      </c>
      <c r="I33" s="77">
        <v>113.7291</v>
      </c>
      <c r="J33" s="78">
        <v>-0.37</v>
      </c>
      <c r="K33" s="79">
        <v>-3.72</v>
      </c>
      <c r="L33" s="78">
        <v>-3.72</v>
      </c>
      <c r="M33" s="80">
        <v>30</v>
      </c>
      <c r="N33" s="78" t="s">
        <v>710</v>
      </c>
      <c r="O33" s="80" t="s">
        <v>711</v>
      </c>
      <c r="P33" s="78" t="s">
        <v>710</v>
      </c>
      <c r="Q33" s="80" t="s">
        <v>711</v>
      </c>
      <c r="R33" s="78" t="s">
        <v>710</v>
      </c>
      <c r="S33" s="80" t="s">
        <v>711</v>
      </c>
      <c r="T33" s="78" t="s">
        <v>710</v>
      </c>
      <c r="U33" s="80" t="s">
        <v>711</v>
      </c>
      <c r="V33" s="78" t="s">
        <v>710</v>
      </c>
      <c r="W33" s="80" t="s">
        <v>711</v>
      </c>
      <c r="X33" s="78" t="s">
        <v>710</v>
      </c>
      <c r="Y33" s="80" t="s">
        <v>711</v>
      </c>
      <c r="Z33" s="83">
        <v>221</v>
      </c>
      <c r="AA33" s="84"/>
      <c r="AB33" s="85">
        <v>9481</v>
      </c>
      <c r="AC33" s="86"/>
      <c r="AD33" s="87">
        <v>9805</v>
      </c>
      <c r="AE33" s="88"/>
      <c r="AF33" s="89">
        <v>-324</v>
      </c>
      <c r="AG33" s="84">
        <v>116555</v>
      </c>
      <c r="AH33" s="90">
        <v>-0.37</v>
      </c>
      <c r="AI33" s="79">
        <v>-3.97</v>
      </c>
      <c r="AJ33" s="91" t="s">
        <v>719</v>
      </c>
      <c r="AK33" s="73" t="s">
        <v>720</v>
      </c>
    </row>
    <row r="34" spans="1:37" ht="13.15" x14ac:dyDescent="0.4">
      <c r="A34" s="53">
        <v>11010009</v>
      </c>
      <c r="B34" s="54">
        <v>1</v>
      </c>
      <c r="C34" s="53">
        <v>8040170</v>
      </c>
      <c r="D34" s="54">
        <v>7010193</v>
      </c>
      <c r="E34" s="92">
        <v>31</v>
      </c>
      <c r="F34" s="93" t="s">
        <v>147</v>
      </c>
      <c r="G34" s="93">
        <v>354</v>
      </c>
      <c r="H34" s="94" t="s">
        <v>1233</v>
      </c>
      <c r="I34" s="95">
        <v>12.1463</v>
      </c>
      <c r="J34" s="96">
        <v>-1.61</v>
      </c>
      <c r="K34" s="97">
        <v>-3.8</v>
      </c>
      <c r="L34" s="96">
        <v>-3.8</v>
      </c>
      <c r="M34" s="98">
        <v>31</v>
      </c>
      <c r="N34" s="96">
        <v>-0.52</v>
      </c>
      <c r="O34" s="98">
        <v>23</v>
      </c>
      <c r="P34" s="96">
        <v>1.1100000000000001</v>
      </c>
      <c r="Q34" s="98">
        <v>11</v>
      </c>
      <c r="R34" s="96">
        <v>2.33</v>
      </c>
      <c r="S34" s="98">
        <v>10</v>
      </c>
      <c r="T34" s="96">
        <v>1.37</v>
      </c>
      <c r="U34" s="98">
        <v>16</v>
      </c>
      <c r="V34" s="96">
        <v>1.01</v>
      </c>
      <c r="W34" s="98">
        <v>9</v>
      </c>
      <c r="X34" s="96">
        <v>2.11</v>
      </c>
      <c r="Y34" s="98">
        <v>4</v>
      </c>
      <c r="Z34" s="101">
        <v>5207</v>
      </c>
      <c r="AA34" s="102">
        <v>1734</v>
      </c>
      <c r="AB34" s="103">
        <v>36854</v>
      </c>
      <c r="AC34" s="104">
        <v>2470</v>
      </c>
      <c r="AD34" s="105">
        <v>46168</v>
      </c>
      <c r="AE34" s="106">
        <v>-736</v>
      </c>
      <c r="AF34" s="107">
        <v>-9314</v>
      </c>
      <c r="AG34" s="102">
        <v>112619</v>
      </c>
      <c r="AH34" s="108">
        <v>-2.25</v>
      </c>
      <c r="AI34" s="97">
        <v>-11.02</v>
      </c>
      <c r="AJ34" s="109" t="s">
        <v>776</v>
      </c>
      <c r="AK34" s="72" t="s">
        <v>777</v>
      </c>
    </row>
    <row r="35" spans="1:37" ht="13.15" x14ac:dyDescent="0.4">
      <c r="A35" s="53">
        <v>11010009</v>
      </c>
      <c r="B35" s="54">
        <v>1</v>
      </c>
      <c r="C35" s="53">
        <v>8030144</v>
      </c>
      <c r="D35" s="54">
        <v>7010069</v>
      </c>
      <c r="E35" s="55">
        <v>32</v>
      </c>
      <c r="F35" s="41" t="s">
        <v>85</v>
      </c>
      <c r="G35" s="41">
        <v>8139</v>
      </c>
      <c r="H35" s="56" t="s">
        <v>1232</v>
      </c>
      <c r="I35" s="57">
        <v>9.6838999999999995</v>
      </c>
      <c r="J35" s="58">
        <v>-2.9</v>
      </c>
      <c r="K35" s="59">
        <v>-3.8</v>
      </c>
      <c r="L35" s="58">
        <v>-3.8</v>
      </c>
      <c r="M35" s="60">
        <v>32</v>
      </c>
      <c r="N35" s="58" t="s">
        <v>710</v>
      </c>
      <c r="O35" s="60" t="s">
        <v>711</v>
      </c>
      <c r="P35" s="58" t="s">
        <v>710</v>
      </c>
      <c r="Q35" s="60" t="s">
        <v>711</v>
      </c>
      <c r="R35" s="58" t="s">
        <v>710</v>
      </c>
      <c r="S35" s="60" t="s">
        <v>711</v>
      </c>
      <c r="T35" s="58" t="s">
        <v>710</v>
      </c>
      <c r="U35" s="60" t="s">
        <v>711</v>
      </c>
      <c r="V35" s="58" t="s">
        <v>710</v>
      </c>
      <c r="W35" s="60" t="s">
        <v>711</v>
      </c>
      <c r="X35" s="58" t="s">
        <v>710</v>
      </c>
      <c r="Y35" s="60" t="s">
        <v>711</v>
      </c>
      <c r="Z35" s="63">
        <v>39</v>
      </c>
      <c r="AA35" s="64"/>
      <c r="AB35" s="65">
        <v>310</v>
      </c>
      <c r="AC35" s="66"/>
      <c r="AD35" s="67">
        <v>103</v>
      </c>
      <c r="AE35" s="68"/>
      <c r="AF35" s="69">
        <v>207</v>
      </c>
      <c r="AG35" s="64">
        <v>1769</v>
      </c>
      <c r="AH35" s="70">
        <v>-2.9</v>
      </c>
      <c r="AI35" s="59">
        <v>8.31</v>
      </c>
      <c r="AJ35" s="71" t="s">
        <v>773</v>
      </c>
      <c r="AK35" s="72" t="s">
        <v>774</v>
      </c>
    </row>
    <row r="36" spans="1:37" ht="13.15" x14ac:dyDescent="0.4">
      <c r="A36" s="53">
        <v>11010009</v>
      </c>
      <c r="B36" s="54">
        <v>1</v>
      </c>
      <c r="C36" s="53">
        <v>8020089</v>
      </c>
      <c r="D36" s="54">
        <v>7010084</v>
      </c>
      <c r="E36" s="55">
        <v>33</v>
      </c>
      <c r="F36" s="41" t="s">
        <v>188</v>
      </c>
      <c r="G36" s="41">
        <v>1892</v>
      </c>
      <c r="H36" s="56" t="s">
        <v>1231</v>
      </c>
      <c r="I36" s="57">
        <v>8.7933000000000003</v>
      </c>
      <c r="J36" s="58">
        <v>-1.37</v>
      </c>
      <c r="K36" s="59">
        <v>-3.81</v>
      </c>
      <c r="L36" s="58">
        <v>-3.81</v>
      </c>
      <c r="M36" s="60">
        <v>33</v>
      </c>
      <c r="N36" s="58">
        <v>-0.55000000000000004</v>
      </c>
      <c r="O36" s="60">
        <v>28</v>
      </c>
      <c r="P36" s="58">
        <v>1.25</v>
      </c>
      <c r="Q36" s="60">
        <v>8</v>
      </c>
      <c r="R36" s="58">
        <v>2.81</v>
      </c>
      <c r="S36" s="60">
        <v>7</v>
      </c>
      <c r="T36" s="58">
        <v>2.13</v>
      </c>
      <c r="U36" s="60">
        <v>7</v>
      </c>
      <c r="V36" s="58" t="s">
        <v>710</v>
      </c>
      <c r="W36" s="60" t="s">
        <v>711</v>
      </c>
      <c r="X36" s="58" t="s">
        <v>710</v>
      </c>
      <c r="Y36" s="60" t="s">
        <v>711</v>
      </c>
      <c r="Z36" s="63">
        <v>19095</v>
      </c>
      <c r="AA36" s="64">
        <v>30634</v>
      </c>
      <c r="AB36" s="65">
        <v>677812</v>
      </c>
      <c r="AC36" s="66">
        <v>12158</v>
      </c>
      <c r="AD36" s="67">
        <v>88286</v>
      </c>
      <c r="AE36" s="68">
        <v>18476</v>
      </c>
      <c r="AF36" s="69">
        <v>589526</v>
      </c>
      <c r="AG36" s="64">
        <v>723312</v>
      </c>
      <c r="AH36" s="70">
        <v>1.21</v>
      </c>
      <c r="AI36" s="59">
        <v>362.96</v>
      </c>
      <c r="AJ36" s="71" t="s">
        <v>818</v>
      </c>
      <c r="AK36" s="72" t="s">
        <v>819</v>
      </c>
    </row>
    <row r="37" spans="1:37" ht="13.15" x14ac:dyDescent="0.4">
      <c r="A37" s="53">
        <v>11010009</v>
      </c>
      <c r="B37" s="54">
        <v>1</v>
      </c>
      <c r="C37" s="53">
        <v>8010021</v>
      </c>
      <c r="D37" s="54">
        <v>7010058</v>
      </c>
      <c r="E37" s="55">
        <v>34</v>
      </c>
      <c r="F37" s="41" t="s">
        <v>82</v>
      </c>
      <c r="G37" s="41">
        <v>8598</v>
      </c>
      <c r="H37" s="56" t="s">
        <v>1230</v>
      </c>
      <c r="I37" s="57">
        <v>11.2643</v>
      </c>
      <c r="J37" s="58">
        <v>-2.4</v>
      </c>
      <c r="K37" s="59">
        <v>-3.82</v>
      </c>
      <c r="L37" s="58">
        <v>-3.82</v>
      </c>
      <c r="M37" s="60">
        <v>34</v>
      </c>
      <c r="N37" s="58">
        <v>-0.36</v>
      </c>
      <c r="O37" s="60">
        <v>15</v>
      </c>
      <c r="P37" s="58" t="s">
        <v>710</v>
      </c>
      <c r="Q37" s="60" t="s">
        <v>711</v>
      </c>
      <c r="R37" s="58" t="s">
        <v>710</v>
      </c>
      <c r="S37" s="60" t="s">
        <v>711</v>
      </c>
      <c r="T37" s="58" t="s">
        <v>710</v>
      </c>
      <c r="U37" s="60" t="s">
        <v>711</v>
      </c>
      <c r="V37" s="58" t="s">
        <v>710</v>
      </c>
      <c r="W37" s="60" t="s">
        <v>711</v>
      </c>
      <c r="X37" s="58" t="s">
        <v>710</v>
      </c>
      <c r="Y37" s="60" t="s">
        <v>711</v>
      </c>
      <c r="Z37" s="63"/>
      <c r="AA37" s="64"/>
      <c r="AB37" s="65"/>
      <c r="AC37" s="66"/>
      <c r="AD37" s="67"/>
      <c r="AE37" s="68"/>
      <c r="AF37" s="69"/>
      <c r="AG37" s="64"/>
      <c r="AH37" s="70"/>
      <c r="AI37" s="59"/>
      <c r="AJ37" s="71" t="s">
        <v>724</v>
      </c>
      <c r="AK37" s="72" t="s">
        <v>725</v>
      </c>
    </row>
    <row r="38" spans="1:37" ht="13.15" x14ac:dyDescent="0.4">
      <c r="A38" s="53">
        <v>11010009</v>
      </c>
      <c r="B38" s="54">
        <v>1</v>
      </c>
      <c r="C38" s="53">
        <v>8010003</v>
      </c>
      <c r="D38" s="54">
        <v>7010055</v>
      </c>
      <c r="E38" s="55">
        <v>35</v>
      </c>
      <c r="F38" s="41" t="s">
        <v>53</v>
      </c>
      <c r="G38" s="41">
        <v>7046</v>
      </c>
      <c r="H38" s="56" t="s">
        <v>1229</v>
      </c>
      <c r="I38" s="57">
        <v>96.601900000000001</v>
      </c>
      <c r="J38" s="58">
        <v>-1.69</v>
      </c>
      <c r="K38" s="59">
        <v>-3.84</v>
      </c>
      <c r="L38" s="58">
        <v>-3.84</v>
      </c>
      <c r="M38" s="60">
        <v>35</v>
      </c>
      <c r="N38" s="58" t="s">
        <v>710</v>
      </c>
      <c r="O38" s="60" t="s">
        <v>711</v>
      </c>
      <c r="P38" s="58" t="s">
        <v>710</v>
      </c>
      <c r="Q38" s="60" t="s">
        <v>711</v>
      </c>
      <c r="R38" s="58" t="s">
        <v>710</v>
      </c>
      <c r="S38" s="60" t="s">
        <v>711</v>
      </c>
      <c r="T38" s="58" t="s">
        <v>710</v>
      </c>
      <c r="U38" s="60" t="s">
        <v>711</v>
      </c>
      <c r="V38" s="58" t="s">
        <v>710</v>
      </c>
      <c r="W38" s="60" t="s">
        <v>711</v>
      </c>
      <c r="X38" s="58" t="s">
        <v>710</v>
      </c>
      <c r="Y38" s="60" t="s">
        <v>711</v>
      </c>
      <c r="Z38" s="63">
        <v>998</v>
      </c>
      <c r="AA38" s="64">
        <v>4169</v>
      </c>
      <c r="AB38" s="65">
        <v>101740</v>
      </c>
      <c r="AC38" s="66">
        <v>6126</v>
      </c>
      <c r="AD38" s="67">
        <v>30441</v>
      </c>
      <c r="AE38" s="68">
        <v>-1957</v>
      </c>
      <c r="AF38" s="69">
        <v>71299</v>
      </c>
      <c r="AG38" s="64">
        <v>97854</v>
      </c>
      <c r="AH38" s="70">
        <v>-3.61</v>
      </c>
      <c r="AI38" s="59">
        <v>223.29</v>
      </c>
      <c r="AJ38" s="71" t="s">
        <v>790</v>
      </c>
      <c r="AK38" s="73" t="s">
        <v>791</v>
      </c>
    </row>
    <row r="39" spans="1:37" ht="13.15" x14ac:dyDescent="0.4">
      <c r="A39" s="53">
        <v>11010009</v>
      </c>
      <c r="B39" s="54">
        <v>1</v>
      </c>
      <c r="C39" s="53">
        <v>8010020</v>
      </c>
      <c r="D39" s="54">
        <v>7010004</v>
      </c>
      <c r="E39" s="55">
        <v>36</v>
      </c>
      <c r="F39" s="41" t="s">
        <v>119</v>
      </c>
      <c r="G39" s="41">
        <v>6442</v>
      </c>
      <c r="H39" s="56" t="s">
        <v>1228</v>
      </c>
      <c r="I39" s="57">
        <v>111.16719999999999</v>
      </c>
      <c r="J39" s="58">
        <v>-1.1499999999999999</v>
      </c>
      <c r="K39" s="59">
        <v>-3.89</v>
      </c>
      <c r="L39" s="58">
        <v>-3.89</v>
      </c>
      <c r="M39" s="60">
        <v>36</v>
      </c>
      <c r="N39" s="58">
        <v>-0.4</v>
      </c>
      <c r="O39" s="60">
        <v>17</v>
      </c>
      <c r="P39" s="58" t="s">
        <v>710</v>
      </c>
      <c r="Q39" s="60" t="s">
        <v>711</v>
      </c>
      <c r="R39" s="58" t="s">
        <v>710</v>
      </c>
      <c r="S39" s="60" t="s">
        <v>711</v>
      </c>
      <c r="T39" s="58" t="s">
        <v>710</v>
      </c>
      <c r="U39" s="60" t="s">
        <v>711</v>
      </c>
      <c r="V39" s="58" t="s">
        <v>710</v>
      </c>
      <c r="W39" s="60" t="s">
        <v>711</v>
      </c>
      <c r="X39" s="58" t="s">
        <v>710</v>
      </c>
      <c r="Y39" s="60" t="s">
        <v>711</v>
      </c>
      <c r="Z39" s="63">
        <v>7393</v>
      </c>
      <c r="AA39" s="64">
        <v>8613</v>
      </c>
      <c r="AB39" s="65">
        <v>317390</v>
      </c>
      <c r="AC39" s="66">
        <v>20576</v>
      </c>
      <c r="AD39" s="67">
        <v>234674</v>
      </c>
      <c r="AE39" s="68">
        <v>-11963</v>
      </c>
      <c r="AF39" s="69">
        <v>82716</v>
      </c>
      <c r="AG39" s="64">
        <v>827669</v>
      </c>
      <c r="AH39" s="70">
        <v>-2.5499999999999998</v>
      </c>
      <c r="AI39" s="59">
        <v>6.2</v>
      </c>
      <c r="AJ39" s="71" t="s">
        <v>857</v>
      </c>
      <c r="AK39" s="72" t="s">
        <v>858</v>
      </c>
    </row>
    <row r="40" spans="1:37" ht="13.15" x14ac:dyDescent="0.4">
      <c r="A40" s="53">
        <v>11010009</v>
      </c>
      <c r="B40" s="54">
        <v>1</v>
      </c>
      <c r="C40" s="53">
        <v>8010021</v>
      </c>
      <c r="D40" s="54">
        <v>7010058</v>
      </c>
      <c r="E40" s="55">
        <v>37</v>
      </c>
      <c r="F40" s="41" t="s">
        <v>45</v>
      </c>
      <c r="G40" s="41">
        <v>7598</v>
      </c>
      <c r="H40" s="56" t="s">
        <v>1227</v>
      </c>
      <c r="I40" s="57">
        <v>11.3866</v>
      </c>
      <c r="J40" s="58">
        <v>-2.41</v>
      </c>
      <c r="K40" s="59">
        <v>-3.92</v>
      </c>
      <c r="L40" s="58">
        <v>-3.92</v>
      </c>
      <c r="M40" s="60">
        <v>37</v>
      </c>
      <c r="N40" s="58">
        <v>0.01</v>
      </c>
      <c r="O40" s="60">
        <v>6</v>
      </c>
      <c r="P40" s="58" t="s">
        <v>710</v>
      </c>
      <c r="Q40" s="60" t="s">
        <v>711</v>
      </c>
      <c r="R40" s="58" t="s">
        <v>710</v>
      </c>
      <c r="S40" s="60" t="s">
        <v>711</v>
      </c>
      <c r="T40" s="58" t="s">
        <v>710</v>
      </c>
      <c r="U40" s="60" t="s">
        <v>711</v>
      </c>
      <c r="V40" s="58" t="s">
        <v>710</v>
      </c>
      <c r="W40" s="60" t="s">
        <v>711</v>
      </c>
      <c r="X40" s="58" t="s">
        <v>710</v>
      </c>
      <c r="Y40" s="60" t="s">
        <v>711</v>
      </c>
      <c r="Z40" s="63">
        <v>17</v>
      </c>
      <c r="AA40" s="64"/>
      <c r="AB40" s="65">
        <v>8497</v>
      </c>
      <c r="AC40" s="66">
        <v>2582</v>
      </c>
      <c r="AD40" s="67">
        <v>12541</v>
      </c>
      <c r="AE40" s="68">
        <v>-2582</v>
      </c>
      <c r="AF40" s="69">
        <v>-4044</v>
      </c>
      <c r="AG40" s="64">
        <v>25907</v>
      </c>
      <c r="AH40" s="70">
        <v>-11.1</v>
      </c>
      <c r="AI40" s="59">
        <v>-16.600000000000001</v>
      </c>
      <c r="AJ40" s="71" t="s">
        <v>724</v>
      </c>
      <c r="AK40" s="72" t="s">
        <v>725</v>
      </c>
    </row>
    <row r="41" spans="1:37" ht="13.15" x14ac:dyDescent="0.4">
      <c r="A41" s="53">
        <v>11010009</v>
      </c>
      <c r="B41" s="54">
        <v>1</v>
      </c>
      <c r="C41" s="53">
        <v>8010003</v>
      </c>
      <c r="D41" s="54">
        <v>7010055</v>
      </c>
      <c r="E41" s="55">
        <v>38</v>
      </c>
      <c r="F41" s="41" t="s">
        <v>242</v>
      </c>
      <c r="G41" s="41">
        <v>5219</v>
      </c>
      <c r="H41" s="56" t="s">
        <v>1226</v>
      </c>
      <c r="I41" s="57">
        <v>95.753100000000003</v>
      </c>
      <c r="J41" s="58">
        <v>-0.91</v>
      </c>
      <c r="K41" s="59">
        <v>-3.99</v>
      </c>
      <c r="L41" s="58">
        <v>-3.99</v>
      </c>
      <c r="M41" s="60">
        <v>38</v>
      </c>
      <c r="N41" s="58" t="s">
        <v>710</v>
      </c>
      <c r="O41" s="60" t="s">
        <v>711</v>
      </c>
      <c r="P41" s="58" t="s">
        <v>710</v>
      </c>
      <c r="Q41" s="60" t="s">
        <v>711</v>
      </c>
      <c r="R41" s="58" t="s">
        <v>710</v>
      </c>
      <c r="S41" s="60" t="s">
        <v>711</v>
      </c>
      <c r="T41" s="58" t="s">
        <v>710</v>
      </c>
      <c r="U41" s="60" t="s">
        <v>711</v>
      </c>
      <c r="V41" s="58" t="s">
        <v>710</v>
      </c>
      <c r="W41" s="60" t="s">
        <v>711</v>
      </c>
      <c r="X41" s="58" t="s">
        <v>710</v>
      </c>
      <c r="Y41" s="60" t="s">
        <v>711</v>
      </c>
      <c r="Z41" s="63">
        <v>197</v>
      </c>
      <c r="AA41" s="64">
        <v>97</v>
      </c>
      <c r="AB41" s="65">
        <v>5208</v>
      </c>
      <c r="AC41" s="66">
        <v>105</v>
      </c>
      <c r="AD41" s="67">
        <v>1986</v>
      </c>
      <c r="AE41" s="68">
        <v>-8</v>
      </c>
      <c r="AF41" s="69">
        <v>3222</v>
      </c>
      <c r="AG41" s="64">
        <v>4355</v>
      </c>
      <c r="AH41" s="70">
        <v>-1.0900000000000001</v>
      </c>
      <c r="AI41" s="59">
        <v>235.88</v>
      </c>
      <c r="AJ41" s="71" t="s">
        <v>790</v>
      </c>
      <c r="AK41" s="72" t="s">
        <v>791</v>
      </c>
    </row>
    <row r="42" spans="1:37" ht="13.15" x14ac:dyDescent="0.4">
      <c r="A42" s="53">
        <v>11010009</v>
      </c>
      <c r="B42" s="54">
        <v>1</v>
      </c>
      <c r="C42" s="53">
        <v>8010024</v>
      </c>
      <c r="D42" s="54">
        <v>7010061</v>
      </c>
      <c r="E42" s="55">
        <v>39</v>
      </c>
      <c r="F42" s="41" t="s">
        <v>106</v>
      </c>
      <c r="G42" s="41">
        <v>2061</v>
      </c>
      <c r="H42" s="56" t="s">
        <v>1225</v>
      </c>
      <c r="I42" s="57">
        <v>12.951000000000001</v>
      </c>
      <c r="J42" s="58">
        <v>-1.48</v>
      </c>
      <c r="K42" s="59">
        <v>-4.07</v>
      </c>
      <c r="L42" s="58">
        <v>-4.07</v>
      </c>
      <c r="M42" s="60">
        <v>39</v>
      </c>
      <c r="N42" s="58">
        <v>-0.42</v>
      </c>
      <c r="O42" s="60">
        <v>20</v>
      </c>
      <c r="P42" s="58">
        <v>1.37</v>
      </c>
      <c r="Q42" s="60">
        <v>7</v>
      </c>
      <c r="R42" s="58">
        <v>3.41</v>
      </c>
      <c r="S42" s="60">
        <v>4</v>
      </c>
      <c r="T42" s="58">
        <v>2.0099999999999998</v>
      </c>
      <c r="U42" s="60">
        <v>9</v>
      </c>
      <c r="V42" s="58" t="s">
        <v>710</v>
      </c>
      <c r="W42" s="60" t="s">
        <v>711</v>
      </c>
      <c r="X42" s="58" t="s">
        <v>710</v>
      </c>
      <c r="Y42" s="60" t="s">
        <v>711</v>
      </c>
      <c r="Z42" s="63">
        <v>102</v>
      </c>
      <c r="AA42" s="64"/>
      <c r="AB42" s="65">
        <v>75</v>
      </c>
      <c r="AC42" s="66">
        <v>3</v>
      </c>
      <c r="AD42" s="67">
        <v>4359</v>
      </c>
      <c r="AE42" s="68">
        <v>-3</v>
      </c>
      <c r="AF42" s="69">
        <v>-4284</v>
      </c>
      <c r="AG42" s="64">
        <v>3364</v>
      </c>
      <c r="AH42" s="70">
        <v>-1.59</v>
      </c>
      <c r="AI42" s="59">
        <v>-56.57</v>
      </c>
      <c r="AJ42" s="71" t="s">
        <v>796</v>
      </c>
      <c r="AK42" s="72" t="s">
        <v>797</v>
      </c>
    </row>
    <row r="43" spans="1:37" ht="13.5" thickBot="1" x14ac:dyDescent="0.45">
      <c r="A43" s="53">
        <v>11010009</v>
      </c>
      <c r="B43" s="54">
        <v>1</v>
      </c>
      <c r="C43" s="53">
        <v>8010022</v>
      </c>
      <c r="D43" s="54">
        <v>7010012</v>
      </c>
      <c r="E43" s="74">
        <v>40</v>
      </c>
      <c r="F43" s="75" t="s">
        <v>235</v>
      </c>
      <c r="G43" s="75">
        <v>4251</v>
      </c>
      <c r="H43" s="76" t="s">
        <v>1224</v>
      </c>
      <c r="I43" s="77">
        <v>104.5856</v>
      </c>
      <c r="J43" s="78">
        <v>-1.41</v>
      </c>
      <c r="K43" s="79">
        <v>-4.1100000000000003</v>
      </c>
      <c r="L43" s="78">
        <v>-4.1100000000000003</v>
      </c>
      <c r="M43" s="80">
        <v>40</v>
      </c>
      <c r="N43" s="78">
        <v>-1.0900000000000001</v>
      </c>
      <c r="O43" s="80">
        <v>49</v>
      </c>
      <c r="P43" s="78">
        <v>-0.41</v>
      </c>
      <c r="Q43" s="80">
        <v>41</v>
      </c>
      <c r="R43" s="78" t="s">
        <v>710</v>
      </c>
      <c r="S43" s="80" t="s">
        <v>711</v>
      </c>
      <c r="T43" s="78" t="s">
        <v>710</v>
      </c>
      <c r="U43" s="80" t="s">
        <v>711</v>
      </c>
      <c r="V43" s="78" t="s">
        <v>710</v>
      </c>
      <c r="W43" s="80" t="s">
        <v>711</v>
      </c>
      <c r="X43" s="78" t="s">
        <v>710</v>
      </c>
      <c r="Y43" s="80" t="s">
        <v>711</v>
      </c>
      <c r="Z43" s="83">
        <v>42778</v>
      </c>
      <c r="AA43" s="84">
        <v>13689</v>
      </c>
      <c r="AB43" s="85">
        <v>344747</v>
      </c>
      <c r="AC43" s="86">
        <v>60041</v>
      </c>
      <c r="AD43" s="87">
        <v>724683</v>
      </c>
      <c r="AE43" s="88">
        <v>-46352</v>
      </c>
      <c r="AF43" s="89">
        <v>-379936</v>
      </c>
      <c r="AG43" s="84">
        <v>2461349</v>
      </c>
      <c r="AH43" s="90">
        <v>-3.14</v>
      </c>
      <c r="AI43" s="79">
        <v>-16.649999999999999</v>
      </c>
      <c r="AJ43" s="91" t="s">
        <v>764</v>
      </c>
      <c r="AK43" s="73" t="s">
        <v>765</v>
      </c>
    </row>
    <row r="44" spans="1:37" ht="13.15" x14ac:dyDescent="0.4">
      <c r="A44" s="53">
        <v>11010009</v>
      </c>
      <c r="B44" s="54">
        <v>1</v>
      </c>
      <c r="C44" s="53">
        <v>8020072</v>
      </c>
      <c r="D44" s="54">
        <v>7010140</v>
      </c>
      <c r="E44" s="92">
        <v>41</v>
      </c>
      <c r="F44" s="93" t="s">
        <v>159</v>
      </c>
      <c r="G44" s="93">
        <v>788</v>
      </c>
      <c r="H44" s="94" t="s">
        <v>1223</v>
      </c>
      <c r="I44" s="95">
        <v>848.51350000000002</v>
      </c>
      <c r="J44" s="96">
        <v>-2.2799999999999998</v>
      </c>
      <c r="K44" s="97">
        <v>-4.12</v>
      </c>
      <c r="L44" s="96">
        <v>-4.12</v>
      </c>
      <c r="M44" s="98">
        <v>41</v>
      </c>
      <c r="N44" s="96">
        <v>-0.72</v>
      </c>
      <c r="O44" s="98">
        <v>35</v>
      </c>
      <c r="P44" s="96">
        <v>0.78</v>
      </c>
      <c r="Q44" s="98">
        <v>17</v>
      </c>
      <c r="R44" s="96">
        <v>1.94</v>
      </c>
      <c r="S44" s="98">
        <v>16</v>
      </c>
      <c r="T44" s="96">
        <v>1.68</v>
      </c>
      <c r="U44" s="98">
        <v>13</v>
      </c>
      <c r="V44" s="96">
        <v>1.1000000000000001</v>
      </c>
      <c r="W44" s="98">
        <v>8</v>
      </c>
      <c r="X44" s="96" t="s">
        <v>710</v>
      </c>
      <c r="Y44" s="98" t="s">
        <v>711</v>
      </c>
      <c r="Z44" s="101">
        <v>3314</v>
      </c>
      <c r="AA44" s="102">
        <v>1023</v>
      </c>
      <c r="AB44" s="103">
        <v>28758</v>
      </c>
      <c r="AC44" s="104">
        <v>2463</v>
      </c>
      <c r="AD44" s="105">
        <v>21137</v>
      </c>
      <c r="AE44" s="106">
        <v>-1440</v>
      </c>
      <c r="AF44" s="107">
        <v>7621</v>
      </c>
      <c r="AG44" s="102">
        <v>101498</v>
      </c>
      <c r="AH44" s="108">
        <v>-3.64</v>
      </c>
      <c r="AI44" s="97">
        <v>3.27</v>
      </c>
      <c r="AJ44" s="109" t="s">
        <v>914</v>
      </c>
      <c r="AK44" s="72" t="s">
        <v>915</v>
      </c>
    </row>
    <row r="45" spans="1:37" ht="13.15" x14ac:dyDescent="0.4">
      <c r="A45" s="53">
        <v>11010009</v>
      </c>
      <c r="B45" s="54">
        <v>1</v>
      </c>
      <c r="C45" s="53">
        <v>8010021</v>
      </c>
      <c r="D45" s="54">
        <v>7010058</v>
      </c>
      <c r="E45" s="55">
        <v>42</v>
      </c>
      <c r="F45" s="41" t="s">
        <v>95</v>
      </c>
      <c r="G45" s="41">
        <v>5598</v>
      </c>
      <c r="H45" s="56" t="s">
        <v>1222</v>
      </c>
      <c r="I45" s="57">
        <v>11.445</v>
      </c>
      <c r="J45" s="58">
        <v>-2.4300000000000002</v>
      </c>
      <c r="K45" s="59">
        <v>-4.16</v>
      </c>
      <c r="L45" s="58">
        <v>-4.16</v>
      </c>
      <c r="M45" s="60">
        <v>42</v>
      </c>
      <c r="N45" s="58" t="s">
        <v>710</v>
      </c>
      <c r="O45" s="60" t="s">
        <v>711</v>
      </c>
      <c r="P45" s="58" t="s">
        <v>710</v>
      </c>
      <c r="Q45" s="60" t="s">
        <v>711</v>
      </c>
      <c r="R45" s="58" t="s">
        <v>710</v>
      </c>
      <c r="S45" s="60" t="s">
        <v>711</v>
      </c>
      <c r="T45" s="58" t="s">
        <v>710</v>
      </c>
      <c r="U45" s="60" t="s">
        <v>711</v>
      </c>
      <c r="V45" s="58" t="s">
        <v>710</v>
      </c>
      <c r="W45" s="60" t="s">
        <v>711</v>
      </c>
      <c r="X45" s="58" t="s">
        <v>710</v>
      </c>
      <c r="Y45" s="60" t="s">
        <v>711</v>
      </c>
      <c r="Z45" s="63">
        <v>8</v>
      </c>
      <c r="AA45" s="64"/>
      <c r="AB45" s="65">
        <v>3283</v>
      </c>
      <c r="AC45" s="66"/>
      <c r="AD45" s="67">
        <v>1439</v>
      </c>
      <c r="AE45" s="68"/>
      <c r="AF45" s="69">
        <v>1844</v>
      </c>
      <c r="AG45" s="64">
        <v>5294</v>
      </c>
      <c r="AH45" s="70">
        <v>-2.4300000000000002</v>
      </c>
      <c r="AI45" s="59">
        <v>43.59</v>
      </c>
      <c r="AJ45" s="71" t="s">
        <v>724</v>
      </c>
      <c r="AK45" s="72" t="s">
        <v>725</v>
      </c>
    </row>
    <row r="46" spans="1:37" ht="13.15" x14ac:dyDescent="0.4">
      <c r="A46" s="53">
        <v>11010009</v>
      </c>
      <c r="B46" s="54">
        <v>1</v>
      </c>
      <c r="C46" s="53">
        <v>8010021</v>
      </c>
      <c r="D46" s="54">
        <v>7010058</v>
      </c>
      <c r="E46" s="55">
        <v>43</v>
      </c>
      <c r="F46" s="41" t="s">
        <v>64</v>
      </c>
      <c r="G46" s="41">
        <v>6598</v>
      </c>
      <c r="H46" s="56" t="s">
        <v>1221</v>
      </c>
      <c r="I46" s="57">
        <v>11.2753</v>
      </c>
      <c r="J46" s="58">
        <v>-2.4300000000000002</v>
      </c>
      <c r="K46" s="59">
        <v>-4.16</v>
      </c>
      <c r="L46" s="58">
        <v>-4.16</v>
      </c>
      <c r="M46" s="60">
        <v>43</v>
      </c>
      <c r="N46" s="58">
        <v>-0.23</v>
      </c>
      <c r="O46" s="60">
        <v>12</v>
      </c>
      <c r="P46" s="58" t="s">
        <v>710</v>
      </c>
      <c r="Q46" s="60" t="s">
        <v>711</v>
      </c>
      <c r="R46" s="58" t="s">
        <v>710</v>
      </c>
      <c r="S46" s="60" t="s">
        <v>711</v>
      </c>
      <c r="T46" s="58" t="s">
        <v>710</v>
      </c>
      <c r="U46" s="60" t="s">
        <v>711</v>
      </c>
      <c r="V46" s="58" t="s">
        <v>710</v>
      </c>
      <c r="W46" s="60" t="s">
        <v>711</v>
      </c>
      <c r="X46" s="58" t="s">
        <v>710</v>
      </c>
      <c r="Y46" s="60" t="s">
        <v>711</v>
      </c>
      <c r="Z46" s="63">
        <v>824</v>
      </c>
      <c r="AA46" s="64">
        <v>4657</v>
      </c>
      <c r="AB46" s="65">
        <v>38729</v>
      </c>
      <c r="AC46" s="66">
        <v>3797</v>
      </c>
      <c r="AD46" s="67">
        <v>33789</v>
      </c>
      <c r="AE46" s="68">
        <v>860</v>
      </c>
      <c r="AF46" s="69">
        <v>4940</v>
      </c>
      <c r="AG46" s="64">
        <v>142563</v>
      </c>
      <c r="AH46" s="70">
        <v>-1.57</v>
      </c>
      <c r="AI46" s="59">
        <v>-0.5</v>
      </c>
      <c r="AJ46" s="71" t="s">
        <v>724</v>
      </c>
      <c r="AK46" s="72" t="s">
        <v>725</v>
      </c>
    </row>
    <row r="47" spans="1:37" ht="13.15" x14ac:dyDescent="0.4">
      <c r="A47" s="53">
        <v>11010009</v>
      </c>
      <c r="B47" s="54">
        <v>1</v>
      </c>
      <c r="C47" s="53">
        <v>8010142</v>
      </c>
      <c r="D47" s="54">
        <v>7010185</v>
      </c>
      <c r="E47" s="55">
        <v>44</v>
      </c>
      <c r="F47" s="41" t="s">
        <v>153</v>
      </c>
      <c r="G47" s="41">
        <v>4241</v>
      </c>
      <c r="H47" s="56" t="s">
        <v>1220</v>
      </c>
      <c r="I47" s="57">
        <v>6.4737999999999998</v>
      </c>
      <c r="J47" s="58">
        <v>-1.04</v>
      </c>
      <c r="K47" s="59">
        <v>-4.26</v>
      </c>
      <c r="L47" s="58">
        <v>-4.26</v>
      </c>
      <c r="M47" s="60">
        <v>44</v>
      </c>
      <c r="N47" s="58">
        <v>-0.85</v>
      </c>
      <c r="O47" s="60">
        <v>40</v>
      </c>
      <c r="P47" s="58">
        <v>0.56000000000000005</v>
      </c>
      <c r="Q47" s="60">
        <v>22</v>
      </c>
      <c r="R47" s="58" t="s">
        <v>710</v>
      </c>
      <c r="S47" s="60" t="s">
        <v>711</v>
      </c>
      <c r="T47" s="58" t="s">
        <v>710</v>
      </c>
      <c r="U47" s="60" t="s">
        <v>711</v>
      </c>
      <c r="V47" s="58" t="s">
        <v>710</v>
      </c>
      <c r="W47" s="60" t="s">
        <v>711</v>
      </c>
      <c r="X47" s="58" t="s">
        <v>710</v>
      </c>
      <c r="Y47" s="60" t="s">
        <v>711</v>
      </c>
      <c r="Z47" s="63">
        <v>135</v>
      </c>
      <c r="AA47" s="64"/>
      <c r="AB47" s="65"/>
      <c r="AC47" s="66"/>
      <c r="AD47" s="67">
        <v>15</v>
      </c>
      <c r="AE47" s="68"/>
      <c r="AF47" s="69">
        <v>-15</v>
      </c>
      <c r="AG47" s="64">
        <v>134354</v>
      </c>
      <c r="AH47" s="70">
        <v>-1.04</v>
      </c>
      <c r="AI47" s="59">
        <v>-4.28</v>
      </c>
      <c r="AJ47" s="71" t="s">
        <v>1209</v>
      </c>
      <c r="AK47" s="72" t="s">
        <v>1208</v>
      </c>
    </row>
    <row r="48" spans="1:37" ht="13.15" x14ac:dyDescent="0.4">
      <c r="A48" s="53">
        <v>11010009</v>
      </c>
      <c r="B48" s="54">
        <v>1</v>
      </c>
      <c r="C48" s="53">
        <v>8010022</v>
      </c>
      <c r="D48" s="54">
        <v>7010012</v>
      </c>
      <c r="E48" s="55">
        <v>45</v>
      </c>
      <c r="F48" s="41" t="s">
        <v>254</v>
      </c>
      <c r="G48" s="41">
        <v>6251</v>
      </c>
      <c r="H48" s="56" t="s">
        <v>1219</v>
      </c>
      <c r="I48" s="57">
        <v>103.1559</v>
      </c>
      <c r="J48" s="58">
        <v>-1.43</v>
      </c>
      <c r="K48" s="59">
        <v>-4.3</v>
      </c>
      <c r="L48" s="58">
        <v>-4.3</v>
      </c>
      <c r="M48" s="60">
        <v>45</v>
      </c>
      <c r="N48" s="58">
        <v>-1.29</v>
      </c>
      <c r="O48" s="60">
        <v>59</v>
      </c>
      <c r="P48" s="58">
        <v>-0.61</v>
      </c>
      <c r="Q48" s="60">
        <v>42</v>
      </c>
      <c r="R48" s="58" t="s">
        <v>710</v>
      </c>
      <c r="S48" s="60" t="s">
        <v>711</v>
      </c>
      <c r="T48" s="58" t="s">
        <v>710</v>
      </c>
      <c r="U48" s="60" t="s">
        <v>711</v>
      </c>
      <c r="V48" s="58" t="s">
        <v>710</v>
      </c>
      <c r="W48" s="60" t="s">
        <v>711</v>
      </c>
      <c r="X48" s="58" t="s">
        <v>710</v>
      </c>
      <c r="Y48" s="60" t="s">
        <v>711</v>
      </c>
      <c r="Z48" s="63">
        <v>18592</v>
      </c>
      <c r="AA48" s="64">
        <v>948</v>
      </c>
      <c r="AB48" s="65">
        <v>36615</v>
      </c>
      <c r="AC48" s="66">
        <v>5866</v>
      </c>
      <c r="AD48" s="67">
        <v>58643</v>
      </c>
      <c r="AE48" s="68">
        <v>-4918</v>
      </c>
      <c r="AF48" s="69">
        <v>-22028</v>
      </c>
      <c r="AG48" s="64">
        <v>219158</v>
      </c>
      <c r="AH48" s="70">
        <v>-3.5</v>
      </c>
      <c r="AI48" s="59">
        <v>-12.87</v>
      </c>
      <c r="AJ48" s="71" t="s">
        <v>764</v>
      </c>
      <c r="AK48" s="73" t="s">
        <v>765</v>
      </c>
    </row>
    <row r="49" spans="1:37" ht="13.15" x14ac:dyDescent="0.4">
      <c r="A49" s="53">
        <v>11010009</v>
      </c>
      <c r="B49" s="54">
        <v>1</v>
      </c>
      <c r="C49" s="53">
        <v>8010081</v>
      </c>
      <c r="D49" s="54">
        <v>7010085</v>
      </c>
      <c r="E49" s="55">
        <v>46</v>
      </c>
      <c r="F49" s="41" t="s">
        <v>100</v>
      </c>
      <c r="G49" s="41">
        <v>2303</v>
      </c>
      <c r="H49" s="56" t="s">
        <v>1218</v>
      </c>
      <c r="I49" s="57">
        <v>124.71939999999999</v>
      </c>
      <c r="J49" s="58">
        <v>-1.49</v>
      </c>
      <c r="K49" s="59">
        <v>-4.33</v>
      </c>
      <c r="L49" s="58">
        <v>-4.33</v>
      </c>
      <c r="M49" s="60">
        <v>46</v>
      </c>
      <c r="N49" s="58">
        <v>-0.53</v>
      </c>
      <c r="O49" s="60">
        <v>24</v>
      </c>
      <c r="P49" s="58">
        <v>0.73</v>
      </c>
      <c r="Q49" s="60">
        <v>19</v>
      </c>
      <c r="R49" s="58">
        <v>1.31</v>
      </c>
      <c r="S49" s="60">
        <v>23</v>
      </c>
      <c r="T49" s="58">
        <v>1.8</v>
      </c>
      <c r="U49" s="60">
        <v>12</v>
      </c>
      <c r="V49" s="58" t="s">
        <v>710</v>
      </c>
      <c r="W49" s="60" t="s">
        <v>711</v>
      </c>
      <c r="X49" s="58" t="s">
        <v>710</v>
      </c>
      <c r="Y49" s="60" t="s">
        <v>711</v>
      </c>
      <c r="Z49" s="63">
        <v>155229</v>
      </c>
      <c r="AA49" s="64">
        <v>56723</v>
      </c>
      <c r="AB49" s="65">
        <v>1834569</v>
      </c>
      <c r="AC49" s="66">
        <v>118956</v>
      </c>
      <c r="AD49" s="67">
        <v>1129259</v>
      </c>
      <c r="AE49" s="68">
        <v>-62233</v>
      </c>
      <c r="AF49" s="69">
        <v>705310</v>
      </c>
      <c r="AG49" s="64">
        <v>4525930</v>
      </c>
      <c r="AH49" s="70">
        <v>-2.82</v>
      </c>
      <c r="AI49" s="59">
        <v>27.31</v>
      </c>
      <c r="AJ49" s="71" t="s">
        <v>892</v>
      </c>
      <c r="AK49" s="72" t="s">
        <v>893</v>
      </c>
    </row>
    <row r="50" spans="1:37" ht="13.15" x14ac:dyDescent="0.4">
      <c r="A50" s="53">
        <v>11010009</v>
      </c>
      <c r="B50" s="54">
        <v>1</v>
      </c>
      <c r="C50" s="53">
        <v>8050272</v>
      </c>
      <c r="D50" s="54">
        <v>7010021</v>
      </c>
      <c r="E50" s="55">
        <v>47</v>
      </c>
      <c r="F50" s="41" t="s">
        <v>37</v>
      </c>
      <c r="G50" s="41">
        <v>4682</v>
      </c>
      <c r="H50" s="56" t="s">
        <v>1217</v>
      </c>
      <c r="I50" s="57">
        <v>104.2218</v>
      </c>
      <c r="J50" s="58">
        <v>-0.37</v>
      </c>
      <c r="K50" s="59">
        <v>-4.34</v>
      </c>
      <c r="L50" s="58">
        <v>-4.34</v>
      </c>
      <c r="M50" s="60">
        <v>47</v>
      </c>
      <c r="N50" s="58">
        <v>0</v>
      </c>
      <c r="O50" s="60">
        <v>7</v>
      </c>
      <c r="P50" s="58">
        <v>0.83</v>
      </c>
      <c r="Q50" s="60">
        <v>16</v>
      </c>
      <c r="R50" s="58" t="s">
        <v>710</v>
      </c>
      <c r="S50" s="60" t="s">
        <v>711</v>
      </c>
      <c r="T50" s="58" t="s">
        <v>710</v>
      </c>
      <c r="U50" s="60" t="s">
        <v>711</v>
      </c>
      <c r="V50" s="58" t="s">
        <v>710</v>
      </c>
      <c r="W50" s="60" t="s">
        <v>711</v>
      </c>
      <c r="X50" s="58" t="s">
        <v>710</v>
      </c>
      <c r="Y50" s="60" t="s">
        <v>711</v>
      </c>
      <c r="Z50" s="63">
        <v>251</v>
      </c>
      <c r="AA50" s="64">
        <v>277</v>
      </c>
      <c r="AB50" s="65">
        <v>19612</v>
      </c>
      <c r="AC50" s="66">
        <v>1570</v>
      </c>
      <c r="AD50" s="67">
        <v>58042</v>
      </c>
      <c r="AE50" s="68">
        <v>-1293</v>
      </c>
      <c r="AF50" s="69">
        <v>-38430</v>
      </c>
      <c r="AG50" s="64">
        <v>38697</v>
      </c>
      <c r="AH50" s="70">
        <v>-3.59</v>
      </c>
      <c r="AI50" s="59">
        <v>-51.18</v>
      </c>
      <c r="AJ50" s="71" t="s">
        <v>719</v>
      </c>
      <c r="AK50" s="72" t="s">
        <v>720</v>
      </c>
    </row>
    <row r="51" spans="1:37" ht="13.15" x14ac:dyDescent="0.4">
      <c r="A51" s="53">
        <v>11010009</v>
      </c>
      <c r="B51" s="54">
        <v>1</v>
      </c>
      <c r="C51" s="53">
        <v>8040191</v>
      </c>
      <c r="D51" s="54">
        <v>7010126</v>
      </c>
      <c r="E51" s="55">
        <v>48</v>
      </c>
      <c r="F51" s="41" t="s">
        <v>40</v>
      </c>
      <c r="G51" s="41">
        <v>5155</v>
      </c>
      <c r="H51" s="56" t="s">
        <v>1216</v>
      </c>
      <c r="I51" s="57">
        <v>0.93989999999999996</v>
      </c>
      <c r="J51" s="58">
        <v>-1.1200000000000001</v>
      </c>
      <c r="K51" s="59">
        <v>-4.37</v>
      </c>
      <c r="L51" s="58">
        <v>-4.37</v>
      </c>
      <c r="M51" s="60">
        <v>48</v>
      </c>
      <c r="N51" s="58" t="s">
        <v>710</v>
      </c>
      <c r="O51" s="60" t="s">
        <v>711</v>
      </c>
      <c r="P51" s="58" t="s">
        <v>710</v>
      </c>
      <c r="Q51" s="60" t="s">
        <v>711</v>
      </c>
      <c r="R51" s="58" t="s">
        <v>710</v>
      </c>
      <c r="S51" s="60" t="s">
        <v>711</v>
      </c>
      <c r="T51" s="58" t="s">
        <v>710</v>
      </c>
      <c r="U51" s="60" t="s">
        <v>711</v>
      </c>
      <c r="V51" s="58" t="s">
        <v>710</v>
      </c>
      <c r="W51" s="60" t="s">
        <v>711</v>
      </c>
      <c r="X51" s="58" t="s">
        <v>710</v>
      </c>
      <c r="Y51" s="60" t="s">
        <v>711</v>
      </c>
      <c r="Z51" s="63">
        <v>221</v>
      </c>
      <c r="AA51" s="64">
        <v>115</v>
      </c>
      <c r="AB51" s="65">
        <v>9639</v>
      </c>
      <c r="AC51" s="66">
        <v>322</v>
      </c>
      <c r="AD51" s="67">
        <v>4056</v>
      </c>
      <c r="AE51" s="68">
        <v>-207</v>
      </c>
      <c r="AF51" s="69">
        <v>5583</v>
      </c>
      <c r="AG51" s="64">
        <v>12257</v>
      </c>
      <c r="AH51" s="70">
        <v>-2.74</v>
      </c>
      <c r="AI51" s="59">
        <v>68.959999999999994</v>
      </c>
      <c r="AJ51" s="71" t="s">
        <v>802</v>
      </c>
      <c r="AK51" s="72" t="s">
        <v>803</v>
      </c>
    </row>
    <row r="52" spans="1:37" ht="13.15" x14ac:dyDescent="0.4">
      <c r="A52" s="53">
        <v>11010009</v>
      </c>
      <c r="B52" s="54">
        <v>1</v>
      </c>
      <c r="C52" s="53">
        <v>8040070</v>
      </c>
      <c r="D52" s="54">
        <v>7010128</v>
      </c>
      <c r="E52" s="55">
        <v>49</v>
      </c>
      <c r="F52" s="41" t="s">
        <v>260</v>
      </c>
      <c r="G52" s="41">
        <v>7676</v>
      </c>
      <c r="H52" s="56" t="s">
        <v>1215</v>
      </c>
      <c r="I52" s="57">
        <v>10.043799999999999</v>
      </c>
      <c r="J52" s="58">
        <v>-1.46</v>
      </c>
      <c r="K52" s="59">
        <v>-4.38</v>
      </c>
      <c r="L52" s="58">
        <v>-4.38</v>
      </c>
      <c r="M52" s="60">
        <v>49</v>
      </c>
      <c r="N52" s="58">
        <v>-1.28</v>
      </c>
      <c r="O52" s="60">
        <v>58</v>
      </c>
      <c r="P52" s="58" t="s">
        <v>710</v>
      </c>
      <c r="Q52" s="60" t="s">
        <v>711</v>
      </c>
      <c r="R52" s="58" t="s">
        <v>710</v>
      </c>
      <c r="S52" s="60" t="s">
        <v>711</v>
      </c>
      <c r="T52" s="58" t="s">
        <v>710</v>
      </c>
      <c r="U52" s="60" t="s">
        <v>711</v>
      </c>
      <c r="V52" s="58" t="s">
        <v>710</v>
      </c>
      <c r="W52" s="60" t="s">
        <v>711</v>
      </c>
      <c r="X52" s="58" t="s">
        <v>710</v>
      </c>
      <c r="Y52" s="60" t="s">
        <v>711</v>
      </c>
      <c r="Z52" s="63">
        <v>924</v>
      </c>
      <c r="AA52" s="64">
        <v>263</v>
      </c>
      <c r="AB52" s="65">
        <v>4850</v>
      </c>
      <c r="AC52" s="66">
        <v>506</v>
      </c>
      <c r="AD52" s="67">
        <v>12026</v>
      </c>
      <c r="AE52" s="68">
        <v>-243</v>
      </c>
      <c r="AF52" s="69">
        <v>-7176</v>
      </c>
      <c r="AG52" s="64">
        <v>35116</v>
      </c>
      <c r="AH52" s="70">
        <v>-2.13</v>
      </c>
      <c r="AI52" s="59">
        <v>-20.18</v>
      </c>
      <c r="AJ52" s="71" t="s">
        <v>925</v>
      </c>
      <c r="AK52" s="72" t="s">
        <v>925</v>
      </c>
    </row>
    <row r="53" spans="1:37" ht="13.5" thickBot="1" x14ac:dyDescent="0.45">
      <c r="A53" s="53">
        <v>11010009</v>
      </c>
      <c r="B53" s="54">
        <v>1</v>
      </c>
      <c r="C53" s="53">
        <v>8020072</v>
      </c>
      <c r="D53" s="54">
        <v>7010140</v>
      </c>
      <c r="E53" s="74">
        <v>50</v>
      </c>
      <c r="F53" s="75" t="s">
        <v>116</v>
      </c>
      <c r="G53" s="75">
        <v>2463</v>
      </c>
      <c r="H53" s="76" t="s">
        <v>1214</v>
      </c>
      <c r="I53" s="77">
        <v>735.57849999999996</v>
      </c>
      <c r="J53" s="78">
        <v>-0.88</v>
      </c>
      <c r="K53" s="79">
        <v>-4.41</v>
      </c>
      <c r="L53" s="78">
        <v>-4.41</v>
      </c>
      <c r="M53" s="80">
        <v>50</v>
      </c>
      <c r="N53" s="78">
        <v>-0.65</v>
      </c>
      <c r="O53" s="80">
        <v>32</v>
      </c>
      <c r="P53" s="78">
        <v>0.16</v>
      </c>
      <c r="Q53" s="80">
        <v>30</v>
      </c>
      <c r="R53" s="78">
        <v>0.56000000000000005</v>
      </c>
      <c r="S53" s="80">
        <v>30</v>
      </c>
      <c r="T53" s="78">
        <v>0.91</v>
      </c>
      <c r="U53" s="80">
        <v>21</v>
      </c>
      <c r="V53" s="78" t="s">
        <v>710</v>
      </c>
      <c r="W53" s="80" t="s">
        <v>711</v>
      </c>
      <c r="X53" s="78" t="s">
        <v>710</v>
      </c>
      <c r="Y53" s="80" t="s">
        <v>711</v>
      </c>
      <c r="Z53" s="83">
        <v>9336</v>
      </c>
      <c r="AA53" s="84">
        <v>1959</v>
      </c>
      <c r="AB53" s="85">
        <v>156969</v>
      </c>
      <c r="AC53" s="86">
        <v>10656</v>
      </c>
      <c r="AD53" s="87">
        <v>116528</v>
      </c>
      <c r="AE53" s="88">
        <v>-8697</v>
      </c>
      <c r="AF53" s="89">
        <v>40441</v>
      </c>
      <c r="AG53" s="84">
        <v>292051</v>
      </c>
      <c r="AH53" s="90">
        <v>-3.74</v>
      </c>
      <c r="AI53" s="79">
        <v>9.67</v>
      </c>
      <c r="AJ53" s="91" t="s">
        <v>914</v>
      </c>
      <c r="AK53" s="73" t="s">
        <v>915</v>
      </c>
    </row>
    <row r="54" spans="1:37" ht="13.15" x14ac:dyDescent="0.4">
      <c r="A54" s="53">
        <v>11010009</v>
      </c>
      <c r="B54" s="54">
        <v>1</v>
      </c>
      <c r="C54" s="53">
        <v>8040298</v>
      </c>
      <c r="D54" s="54">
        <v>7010210</v>
      </c>
      <c r="E54" s="92">
        <v>51</v>
      </c>
      <c r="F54" s="93" t="s">
        <v>246</v>
      </c>
      <c r="G54" s="93">
        <v>3941</v>
      </c>
      <c r="H54" s="94" t="s">
        <v>1213</v>
      </c>
      <c r="I54" s="95">
        <v>11.46</v>
      </c>
      <c r="J54" s="96">
        <v>-1.8</v>
      </c>
      <c r="K54" s="97">
        <v>-4.47</v>
      </c>
      <c r="L54" s="96">
        <v>-4.47</v>
      </c>
      <c r="M54" s="98">
        <v>51</v>
      </c>
      <c r="N54" s="96">
        <v>-1.34</v>
      </c>
      <c r="O54" s="98">
        <v>61</v>
      </c>
      <c r="P54" s="96">
        <v>0.03</v>
      </c>
      <c r="Q54" s="98">
        <v>34</v>
      </c>
      <c r="R54" s="96">
        <v>1.86</v>
      </c>
      <c r="S54" s="98">
        <v>17</v>
      </c>
      <c r="T54" s="96" t="s">
        <v>710</v>
      </c>
      <c r="U54" s="98" t="s">
        <v>711</v>
      </c>
      <c r="V54" s="96" t="s">
        <v>710</v>
      </c>
      <c r="W54" s="98" t="s">
        <v>711</v>
      </c>
      <c r="X54" s="96" t="s">
        <v>710</v>
      </c>
      <c r="Y54" s="98" t="s">
        <v>711</v>
      </c>
      <c r="Z54" s="101">
        <v>601</v>
      </c>
      <c r="AA54" s="102">
        <v>1022</v>
      </c>
      <c r="AB54" s="103">
        <v>15878</v>
      </c>
      <c r="AC54" s="104">
        <v>985</v>
      </c>
      <c r="AD54" s="105">
        <v>10736</v>
      </c>
      <c r="AE54" s="106">
        <v>37</v>
      </c>
      <c r="AF54" s="107">
        <v>5142</v>
      </c>
      <c r="AG54" s="102">
        <v>44575</v>
      </c>
      <c r="AH54" s="108">
        <v>-1.71</v>
      </c>
      <c r="AI54" s="97">
        <v>7.43</v>
      </c>
      <c r="AJ54" s="109" t="s">
        <v>799</v>
      </c>
      <c r="AK54" s="72" t="s">
        <v>800</v>
      </c>
    </row>
    <row r="55" spans="1:37" ht="13.15" x14ac:dyDescent="0.4">
      <c r="A55" s="53">
        <v>11010009</v>
      </c>
      <c r="B55" s="54">
        <v>1</v>
      </c>
      <c r="C55" s="53">
        <v>8040206</v>
      </c>
      <c r="D55" s="54">
        <v>7010194</v>
      </c>
      <c r="E55" s="55">
        <v>52</v>
      </c>
      <c r="F55" s="41" t="s">
        <v>182</v>
      </c>
      <c r="G55" s="41">
        <v>2623</v>
      </c>
      <c r="H55" s="56" t="s">
        <v>1212</v>
      </c>
      <c r="I55" s="57">
        <v>12.231199999999999</v>
      </c>
      <c r="J55" s="58">
        <v>-2.1</v>
      </c>
      <c r="K55" s="59">
        <v>-4.47</v>
      </c>
      <c r="L55" s="58">
        <v>-4.47</v>
      </c>
      <c r="M55" s="60">
        <v>52</v>
      </c>
      <c r="N55" s="58">
        <v>-0.79</v>
      </c>
      <c r="O55" s="60">
        <v>37</v>
      </c>
      <c r="P55" s="58">
        <v>0.25</v>
      </c>
      <c r="Q55" s="60">
        <v>29</v>
      </c>
      <c r="R55" s="58">
        <v>1.62</v>
      </c>
      <c r="S55" s="60">
        <v>19</v>
      </c>
      <c r="T55" s="58">
        <v>1.1200000000000001</v>
      </c>
      <c r="U55" s="60">
        <v>20</v>
      </c>
      <c r="V55" s="58" t="s">
        <v>710</v>
      </c>
      <c r="W55" s="60" t="s">
        <v>711</v>
      </c>
      <c r="X55" s="58" t="s">
        <v>710</v>
      </c>
      <c r="Y55" s="60" t="s">
        <v>711</v>
      </c>
      <c r="Z55" s="63">
        <v>910</v>
      </c>
      <c r="AA55" s="64">
        <v>1489</v>
      </c>
      <c r="AB55" s="65">
        <v>49617</v>
      </c>
      <c r="AC55" s="66">
        <v>6226</v>
      </c>
      <c r="AD55" s="67">
        <v>54862</v>
      </c>
      <c r="AE55" s="68">
        <v>-4737</v>
      </c>
      <c r="AF55" s="69">
        <v>-5245</v>
      </c>
      <c r="AG55" s="64">
        <v>76615</v>
      </c>
      <c r="AH55" s="70">
        <v>-7.78</v>
      </c>
      <c r="AI55" s="59">
        <v>-10.54</v>
      </c>
      <c r="AJ55" s="71" t="s">
        <v>767</v>
      </c>
      <c r="AK55" s="72" t="s">
        <v>768</v>
      </c>
    </row>
    <row r="56" spans="1:37" ht="13.15" x14ac:dyDescent="0.4">
      <c r="A56" s="53">
        <v>11010009</v>
      </c>
      <c r="B56" s="54">
        <v>1</v>
      </c>
      <c r="C56" s="53">
        <v>8010021</v>
      </c>
      <c r="D56" s="54">
        <v>7010058</v>
      </c>
      <c r="E56" s="55">
        <v>53</v>
      </c>
      <c r="F56" s="41" t="s">
        <v>109</v>
      </c>
      <c r="G56" s="41">
        <v>9598</v>
      </c>
      <c r="H56" s="56" t="s">
        <v>1211</v>
      </c>
      <c r="I56" s="57">
        <v>11.3407</v>
      </c>
      <c r="J56" s="58">
        <v>-2.46</v>
      </c>
      <c r="K56" s="59">
        <v>-4.51</v>
      </c>
      <c r="L56" s="58">
        <v>-4.51</v>
      </c>
      <c r="M56" s="60">
        <v>53</v>
      </c>
      <c r="N56" s="58" t="s">
        <v>710</v>
      </c>
      <c r="O56" s="60" t="s">
        <v>711</v>
      </c>
      <c r="P56" s="58" t="s">
        <v>710</v>
      </c>
      <c r="Q56" s="60" t="s">
        <v>711</v>
      </c>
      <c r="R56" s="58" t="s">
        <v>710</v>
      </c>
      <c r="S56" s="60" t="s">
        <v>711</v>
      </c>
      <c r="T56" s="58" t="s">
        <v>710</v>
      </c>
      <c r="U56" s="60" t="s">
        <v>711</v>
      </c>
      <c r="V56" s="58" t="s">
        <v>710</v>
      </c>
      <c r="W56" s="60" t="s">
        <v>711</v>
      </c>
      <c r="X56" s="58" t="s">
        <v>710</v>
      </c>
      <c r="Y56" s="60" t="s">
        <v>711</v>
      </c>
      <c r="Z56" s="63">
        <v>61</v>
      </c>
      <c r="AA56" s="64">
        <v>118</v>
      </c>
      <c r="AB56" s="65">
        <v>1076</v>
      </c>
      <c r="AC56" s="66">
        <v>263</v>
      </c>
      <c r="AD56" s="67">
        <v>975</v>
      </c>
      <c r="AE56" s="68">
        <v>-145</v>
      </c>
      <c r="AF56" s="69">
        <v>101</v>
      </c>
      <c r="AG56" s="64">
        <v>2013</v>
      </c>
      <c r="AH56" s="70">
        <v>-6.33</v>
      </c>
      <c r="AI56" s="59">
        <v>3.25</v>
      </c>
      <c r="AJ56" s="71" t="s">
        <v>724</v>
      </c>
      <c r="AK56" s="72" t="s">
        <v>725</v>
      </c>
    </row>
    <row r="57" spans="1:37" ht="13.15" x14ac:dyDescent="0.4">
      <c r="A57" s="53">
        <v>11010009</v>
      </c>
      <c r="B57" s="54">
        <v>1</v>
      </c>
      <c r="C57" s="53">
        <v>8010142</v>
      </c>
      <c r="D57" s="54">
        <v>7010185</v>
      </c>
      <c r="E57" s="55">
        <v>54</v>
      </c>
      <c r="F57" s="41" t="s">
        <v>103</v>
      </c>
      <c r="G57" s="41">
        <v>2003</v>
      </c>
      <c r="H57" s="56" t="s">
        <v>1210</v>
      </c>
      <c r="I57" s="57">
        <v>8.7698</v>
      </c>
      <c r="J57" s="58">
        <v>-2.1800000000000002</v>
      </c>
      <c r="K57" s="59">
        <v>-4.62</v>
      </c>
      <c r="L57" s="58">
        <v>-4.62</v>
      </c>
      <c r="M57" s="60">
        <v>54</v>
      </c>
      <c r="N57" s="58">
        <v>-0.42</v>
      </c>
      <c r="O57" s="60">
        <v>19</v>
      </c>
      <c r="P57" s="58">
        <v>0.55000000000000004</v>
      </c>
      <c r="Q57" s="60">
        <v>23</v>
      </c>
      <c r="R57" s="58">
        <v>1.42</v>
      </c>
      <c r="S57" s="60">
        <v>21</v>
      </c>
      <c r="T57" s="58">
        <v>2.36</v>
      </c>
      <c r="U57" s="60">
        <v>6</v>
      </c>
      <c r="V57" s="58" t="s">
        <v>710</v>
      </c>
      <c r="W57" s="60" t="s">
        <v>711</v>
      </c>
      <c r="X57" s="58" t="s">
        <v>710</v>
      </c>
      <c r="Y57" s="60" t="s">
        <v>711</v>
      </c>
      <c r="Z57" s="63">
        <v>111</v>
      </c>
      <c r="AA57" s="64">
        <v>436</v>
      </c>
      <c r="AB57" s="65">
        <v>3072</v>
      </c>
      <c r="AC57" s="66">
        <v>491</v>
      </c>
      <c r="AD57" s="67">
        <v>3445</v>
      </c>
      <c r="AE57" s="68">
        <v>-55</v>
      </c>
      <c r="AF57" s="69">
        <v>-373</v>
      </c>
      <c r="AG57" s="64">
        <v>24710</v>
      </c>
      <c r="AH57" s="70">
        <v>-2.39</v>
      </c>
      <c r="AI57" s="59">
        <v>-6.04</v>
      </c>
      <c r="AJ57" s="71" t="s">
        <v>1209</v>
      </c>
      <c r="AK57" s="72" t="s">
        <v>1208</v>
      </c>
    </row>
    <row r="58" spans="1:37" ht="13.15" x14ac:dyDescent="0.4">
      <c r="A58" s="53">
        <v>11010009</v>
      </c>
      <c r="B58" s="54">
        <v>1</v>
      </c>
      <c r="C58" s="53">
        <v>8010020</v>
      </c>
      <c r="D58" s="54">
        <v>7010004</v>
      </c>
      <c r="E58" s="55">
        <v>55</v>
      </c>
      <c r="F58" s="41" t="s">
        <v>231</v>
      </c>
      <c r="G58" s="41">
        <v>2442</v>
      </c>
      <c r="H58" s="56" t="s">
        <v>1207</v>
      </c>
      <c r="I58" s="57">
        <v>107.646</v>
      </c>
      <c r="J58" s="58">
        <v>-1.21</v>
      </c>
      <c r="K58" s="59">
        <v>-4.6500000000000004</v>
      </c>
      <c r="L58" s="58">
        <v>-4.6500000000000004</v>
      </c>
      <c r="M58" s="60">
        <v>55</v>
      </c>
      <c r="N58" s="58">
        <v>-1.19</v>
      </c>
      <c r="O58" s="60">
        <v>53</v>
      </c>
      <c r="P58" s="58">
        <v>-0.15</v>
      </c>
      <c r="Q58" s="60">
        <v>37</v>
      </c>
      <c r="R58" s="58">
        <v>0.8</v>
      </c>
      <c r="S58" s="60">
        <v>29</v>
      </c>
      <c r="T58" s="58">
        <v>0.42</v>
      </c>
      <c r="U58" s="60">
        <v>23</v>
      </c>
      <c r="V58" s="58" t="s">
        <v>710</v>
      </c>
      <c r="W58" s="60" t="s">
        <v>711</v>
      </c>
      <c r="X58" s="58" t="s">
        <v>710</v>
      </c>
      <c r="Y58" s="60" t="s">
        <v>711</v>
      </c>
      <c r="Z58" s="63">
        <v>35293</v>
      </c>
      <c r="AA58" s="64">
        <v>4167</v>
      </c>
      <c r="AB58" s="65">
        <v>193377</v>
      </c>
      <c r="AC58" s="66">
        <v>29440</v>
      </c>
      <c r="AD58" s="67">
        <v>386753</v>
      </c>
      <c r="AE58" s="68">
        <v>-25273</v>
      </c>
      <c r="AF58" s="69">
        <v>-193376</v>
      </c>
      <c r="AG58" s="64">
        <v>777318</v>
      </c>
      <c r="AH58" s="70">
        <v>-4.3099999999999996</v>
      </c>
      <c r="AI58" s="59">
        <v>-23.25</v>
      </c>
      <c r="AJ58" s="71" t="s">
        <v>857</v>
      </c>
      <c r="AK58" s="73" t="s">
        <v>858</v>
      </c>
    </row>
    <row r="59" spans="1:37" ht="13.15" x14ac:dyDescent="0.4">
      <c r="A59" s="53">
        <v>11010009</v>
      </c>
      <c r="B59" s="54">
        <v>1</v>
      </c>
      <c r="C59" s="53">
        <v>8010024</v>
      </c>
      <c r="D59" s="54">
        <v>7010061</v>
      </c>
      <c r="E59" s="55">
        <v>56</v>
      </c>
      <c r="F59" s="41" t="s">
        <v>564</v>
      </c>
      <c r="G59" s="41">
        <v>1513</v>
      </c>
      <c r="H59" s="56" t="s">
        <v>1206</v>
      </c>
      <c r="I59" s="57">
        <v>5.5254000000000003</v>
      </c>
      <c r="J59" s="58">
        <v>-1.77</v>
      </c>
      <c r="K59" s="59">
        <v>-4.74</v>
      </c>
      <c r="L59" s="58">
        <v>-4.74</v>
      </c>
      <c r="M59" s="60">
        <v>56</v>
      </c>
      <c r="N59" s="58">
        <v>-0.75</v>
      </c>
      <c r="O59" s="60">
        <v>36</v>
      </c>
      <c r="P59" s="58">
        <v>1.45</v>
      </c>
      <c r="Q59" s="60">
        <v>5</v>
      </c>
      <c r="R59" s="58">
        <v>4.2300000000000004</v>
      </c>
      <c r="S59" s="60">
        <v>3</v>
      </c>
      <c r="T59" s="58">
        <v>1.84</v>
      </c>
      <c r="U59" s="60">
        <v>10</v>
      </c>
      <c r="V59" s="58">
        <v>-0.47</v>
      </c>
      <c r="W59" s="60">
        <v>13</v>
      </c>
      <c r="X59" s="58" t="s">
        <v>710</v>
      </c>
      <c r="Y59" s="60" t="s">
        <v>711</v>
      </c>
      <c r="Z59" s="63">
        <v>120</v>
      </c>
      <c r="AA59" s="64"/>
      <c r="AB59" s="65">
        <v>3342</v>
      </c>
      <c r="AC59" s="66">
        <v>27</v>
      </c>
      <c r="AD59" s="67">
        <v>10809</v>
      </c>
      <c r="AE59" s="68">
        <v>-27</v>
      </c>
      <c r="AF59" s="69">
        <v>-7467</v>
      </c>
      <c r="AG59" s="64">
        <v>4020</v>
      </c>
      <c r="AH59" s="70">
        <v>-2.41</v>
      </c>
      <c r="AI59" s="59">
        <v>-65.47</v>
      </c>
      <c r="AJ59" s="71" t="s">
        <v>796</v>
      </c>
      <c r="AK59" s="72" t="s">
        <v>797</v>
      </c>
    </row>
    <row r="60" spans="1:37" ht="13.15" x14ac:dyDescent="0.4">
      <c r="A60" s="53">
        <v>11010009</v>
      </c>
      <c r="B60" s="54">
        <v>1</v>
      </c>
      <c r="C60" s="53">
        <v>8010141</v>
      </c>
      <c r="D60" s="54">
        <v>7010035</v>
      </c>
      <c r="E60" s="55">
        <v>57</v>
      </c>
      <c r="F60" s="41" t="s">
        <v>189</v>
      </c>
      <c r="G60" s="41">
        <v>4866</v>
      </c>
      <c r="H60" s="56" t="s">
        <v>1205</v>
      </c>
      <c r="I60" s="57">
        <v>94.920100000000005</v>
      </c>
      <c r="J60" s="58">
        <v>-1.01</v>
      </c>
      <c r="K60" s="59">
        <v>-4.75</v>
      </c>
      <c r="L60" s="58">
        <v>-4.75</v>
      </c>
      <c r="M60" s="60">
        <v>57</v>
      </c>
      <c r="N60" s="58">
        <v>-0.68</v>
      </c>
      <c r="O60" s="60">
        <v>34</v>
      </c>
      <c r="P60" s="58" t="s">
        <v>710</v>
      </c>
      <c r="Q60" s="60" t="s">
        <v>711</v>
      </c>
      <c r="R60" s="58" t="s">
        <v>710</v>
      </c>
      <c r="S60" s="60" t="s">
        <v>711</v>
      </c>
      <c r="T60" s="58" t="s">
        <v>710</v>
      </c>
      <c r="U60" s="60" t="s">
        <v>711</v>
      </c>
      <c r="V60" s="58" t="s">
        <v>710</v>
      </c>
      <c r="W60" s="60" t="s">
        <v>711</v>
      </c>
      <c r="X60" s="58" t="s">
        <v>710</v>
      </c>
      <c r="Y60" s="60" t="s">
        <v>711</v>
      </c>
      <c r="Z60" s="63">
        <v>1206</v>
      </c>
      <c r="AA60" s="64">
        <v>244</v>
      </c>
      <c r="AB60" s="65">
        <v>4111</v>
      </c>
      <c r="AC60" s="66">
        <v>786</v>
      </c>
      <c r="AD60" s="67">
        <v>9579</v>
      </c>
      <c r="AE60" s="68">
        <v>-542</v>
      </c>
      <c r="AF60" s="69">
        <v>-5468</v>
      </c>
      <c r="AG60" s="64">
        <v>50878</v>
      </c>
      <c r="AH60" s="70">
        <v>-1.71</v>
      </c>
      <c r="AI60" s="59">
        <v>-16.37</v>
      </c>
      <c r="AJ60" s="71" t="s">
        <v>825</v>
      </c>
      <c r="AK60" s="72" t="s">
        <v>826</v>
      </c>
    </row>
    <row r="61" spans="1:37" ht="13.15" x14ac:dyDescent="0.4">
      <c r="A61" s="53">
        <v>11010009</v>
      </c>
      <c r="B61" s="54">
        <v>1</v>
      </c>
      <c r="C61" s="53">
        <v>8010003</v>
      </c>
      <c r="D61" s="54">
        <v>7010055</v>
      </c>
      <c r="E61" s="55">
        <v>58</v>
      </c>
      <c r="F61" s="41" t="s">
        <v>156</v>
      </c>
      <c r="G61" s="41">
        <v>4922</v>
      </c>
      <c r="H61" s="56" t="s">
        <v>1204</v>
      </c>
      <c r="I61" s="57">
        <v>96.575599999999994</v>
      </c>
      <c r="J61" s="58">
        <v>-1.96</v>
      </c>
      <c r="K61" s="59">
        <v>-4.7699999999999996</v>
      </c>
      <c r="L61" s="58">
        <v>-4.7699999999999996</v>
      </c>
      <c r="M61" s="60">
        <v>58</v>
      </c>
      <c r="N61" s="58">
        <v>-0.83</v>
      </c>
      <c r="O61" s="60">
        <v>39</v>
      </c>
      <c r="P61" s="58" t="s">
        <v>710</v>
      </c>
      <c r="Q61" s="60" t="s">
        <v>711</v>
      </c>
      <c r="R61" s="58" t="s">
        <v>710</v>
      </c>
      <c r="S61" s="60" t="s">
        <v>711</v>
      </c>
      <c r="T61" s="58" t="s">
        <v>710</v>
      </c>
      <c r="U61" s="60" t="s">
        <v>711</v>
      </c>
      <c r="V61" s="58" t="s">
        <v>710</v>
      </c>
      <c r="W61" s="60" t="s">
        <v>711</v>
      </c>
      <c r="X61" s="58" t="s">
        <v>710</v>
      </c>
      <c r="Y61" s="60" t="s">
        <v>711</v>
      </c>
      <c r="Z61" s="63">
        <v>1362</v>
      </c>
      <c r="AA61" s="64">
        <v>14589</v>
      </c>
      <c r="AB61" s="65">
        <v>239126</v>
      </c>
      <c r="AC61" s="66">
        <v>41195</v>
      </c>
      <c r="AD61" s="67">
        <v>188076</v>
      </c>
      <c r="AE61" s="68">
        <v>-26606</v>
      </c>
      <c r="AF61" s="69">
        <v>51050</v>
      </c>
      <c r="AG61" s="64">
        <v>554831</v>
      </c>
      <c r="AH61" s="70">
        <v>-6.44</v>
      </c>
      <c r="AI61" s="59">
        <v>4.01</v>
      </c>
      <c r="AJ61" s="71" t="s">
        <v>790</v>
      </c>
      <c r="AK61" s="72" t="s">
        <v>791</v>
      </c>
    </row>
    <row r="62" spans="1:37" ht="13.15" x14ac:dyDescent="0.4">
      <c r="A62" s="53">
        <v>11010009</v>
      </c>
      <c r="B62" s="54">
        <v>1</v>
      </c>
      <c r="C62" s="53">
        <v>8010021</v>
      </c>
      <c r="D62" s="54">
        <v>7010058</v>
      </c>
      <c r="E62" s="55">
        <v>59</v>
      </c>
      <c r="F62" s="41" t="s">
        <v>170</v>
      </c>
      <c r="G62" s="41">
        <v>3598</v>
      </c>
      <c r="H62" s="56" t="s">
        <v>1203</v>
      </c>
      <c r="I62" s="57">
        <v>10.9589</v>
      </c>
      <c r="J62" s="58">
        <v>-2.48</v>
      </c>
      <c r="K62" s="59">
        <v>-4.78</v>
      </c>
      <c r="L62" s="58">
        <v>-4.78</v>
      </c>
      <c r="M62" s="60">
        <v>59</v>
      </c>
      <c r="N62" s="58">
        <v>-0.94</v>
      </c>
      <c r="O62" s="60">
        <v>43</v>
      </c>
      <c r="P62" s="58">
        <v>0.42</v>
      </c>
      <c r="Q62" s="60">
        <v>28</v>
      </c>
      <c r="R62" s="58">
        <v>2.13</v>
      </c>
      <c r="S62" s="60">
        <v>13</v>
      </c>
      <c r="T62" s="58" t="s">
        <v>710</v>
      </c>
      <c r="U62" s="60" t="s">
        <v>711</v>
      </c>
      <c r="V62" s="58" t="s">
        <v>710</v>
      </c>
      <c r="W62" s="60" t="s">
        <v>711</v>
      </c>
      <c r="X62" s="58" t="s">
        <v>710</v>
      </c>
      <c r="Y62" s="60" t="s">
        <v>711</v>
      </c>
      <c r="Z62" s="63">
        <v>10536</v>
      </c>
      <c r="AA62" s="64">
        <v>4268</v>
      </c>
      <c r="AB62" s="65">
        <v>22721</v>
      </c>
      <c r="AC62" s="66">
        <v>4132</v>
      </c>
      <c r="AD62" s="67">
        <v>48701</v>
      </c>
      <c r="AE62" s="68">
        <v>136</v>
      </c>
      <c r="AF62" s="69">
        <v>-25980</v>
      </c>
      <c r="AG62" s="64">
        <v>218648</v>
      </c>
      <c r="AH62" s="70">
        <v>-2.39</v>
      </c>
      <c r="AI62" s="59">
        <v>-14.4</v>
      </c>
      <c r="AJ62" s="71" t="s">
        <v>724</v>
      </c>
      <c r="AK62" s="72" t="s">
        <v>725</v>
      </c>
    </row>
    <row r="63" spans="1:37" ht="13.5" thickBot="1" x14ac:dyDescent="0.45">
      <c r="A63" s="53">
        <v>11010009</v>
      </c>
      <c r="B63" s="54">
        <v>1</v>
      </c>
      <c r="C63" s="53">
        <v>8010024</v>
      </c>
      <c r="D63" s="54">
        <v>7010061</v>
      </c>
      <c r="E63" s="55">
        <v>60</v>
      </c>
      <c r="F63" s="110" t="s">
        <v>72</v>
      </c>
      <c r="G63" s="110">
        <v>1655</v>
      </c>
      <c r="H63" s="111" t="s">
        <v>1202</v>
      </c>
      <c r="I63" s="112">
        <v>8.3535000000000004</v>
      </c>
      <c r="J63" s="113">
        <v>-2.09</v>
      </c>
      <c r="K63" s="114">
        <v>-4.82</v>
      </c>
      <c r="L63" s="113">
        <v>-4.82</v>
      </c>
      <c r="M63" s="115">
        <v>60</v>
      </c>
      <c r="N63" s="113">
        <v>-0.59</v>
      </c>
      <c r="O63" s="115">
        <v>29</v>
      </c>
      <c r="P63" s="113">
        <v>0.89</v>
      </c>
      <c r="Q63" s="115">
        <v>15</v>
      </c>
      <c r="R63" s="113">
        <v>1.21</v>
      </c>
      <c r="S63" s="115">
        <v>25</v>
      </c>
      <c r="T63" s="113">
        <v>1.57</v>
      </c>
      <c r="U63" s="115">
        <v>14</v>
      </c>
      <c r="V63" s="113">
        <v>1.71</v>
      </c>
      <c r="W63" s="115">
        <v>6</v>
      </c>
      <c r="X63" s="113" t="s">
        <v>710</v>
      </c>
      <c r="Y63" s="115" t="s">
        <v>711</v>
      </c>
      <c r="Z63" s="118">
        <v>166</v>
      </c>
      <c r="AA63" s="119"/>
      <c r="AB63" s="120">
        <v>15936</v>
      </c>
      <c r="AC63" s="121">
        <v>1285</v>
      </c>
      <c r="AD63" s="122">
        <v>24648</v>
      </c>
      <c r="AE63" s="123">
        <v>-1285</v>
      </c>
      <c r="AF63" s="124">
        <v>-8712</v>
      </c>
      <c r="AG63" s="119">
        <v>98892</v>
      </c>
      <c r="AH63" s="125">
        <v>-3.33</v>
      </c>
      <c r="AI63" s="114">
        <v>-12.28</v>
      </c>
      <c r="AJ63" s="126" t="s">
        <v>796</v>
      </c>
      <c r="AK63" s="73" t="s">
        <v>797</v>
      </c>
    </row>
    <row r="64" spans="1:37" ht="13.5" thickTop="1" x14ac:dyDescent="0.4">
      <c r="A64" s="53">
        <v>11010009</v>
      </c>
      <c r="B64" s="54">
        <v>1</v>
      </c>
      <c r="C64" s="53">
        <v>8010003</v>
      </c>
      <c r="D64" s="54">
        <v>7010055</v>
      </c>
      <c r="E64" s="55">
        <v>61</v>
      </c>
      <c r="F64" s="127" t="s">
        <v>36</v>
      </c>
      <c r="G64" s="127">
        <v>6922</v>
      </c>
      <c r="H64" s="128" t="s">
        <v>1201</v>
      </c>
      <c r="I64" s="129">
        <v>94.996200000000002</v>
      </c>
      <c r="J64" s="130">
        <v>-1.99</v>
      </c>
      <c r="K64" s="131">
        <v>-4.9400000000000004</v>
      </c>
      <c r="L64" s="130">
        <v>-4.9400000000000004</v>
      </c>
      <c r="M64" s="132">
        <v>61</v>
      </c>
      <c r="N64" s="130" t="s">
        <v>710</v>
      </c>
      <c r="O64" s="132" t="s">
        <v>711</v>
      </c>
      <c r="P64" s="130" t="s">
        <v>710</v>
      </c>
      <c r="Q64" s="132" t="s">
        <v>711</v>
      </c>
      <c r="R64" s="130" t="s">
        <v>710</v>
      </c>
      <c r="S64" s="132" t="s">
        <v>711</v>
      </c>
      <c r="T64" s="130" t="s">
        <v>710</v>
      </c>
      <c r="U64" s="132" t="s">
        <v>711</v>
      </c>
      <c r="V64" s="130" t="s">
        <v>710</v>
      </c>
      <c r="W64" s="132" t="s">
        <v>711</v>
      </c>
      <c r="X64" s="130" t="s">
        <v>710</v>
      </c>
      <c r="Y64" s="132" t="s">
        <v>711</v>
      </c>
      <c r="Z64" s="135">
        <v>1586</v>
      </c>
      <c r="AA64" s="136">
        <v>2606</v>
      </c>
      <c r="AB64" s="137">
        <v>122237</v>
      </c>
      <c r="AC64" s="138">
        <v>4266</v>
      </c>
      <c r="AD64" s="139">
        <v>31247</v>
      </c>
      <c r="AE64" s="140">
        <v>-1660</v>
      </c>
      <c r="AF64" s="141">
        <v>90990</v>
      </c>
      <c r="AG64" s="136">
        <v>130229</v>
      </c>
      <c r="AH64" s="142">
        <v>-3.22</v>
      </c>
      <c r="AI64" s="131">
        <v>183.95</v>
      </c>
      <c r="AJ64" s="143" t="s">
        <v>790</v>
      </c>
      <c r="AK64" s="72" t="s">
        <v>791</v>
      </c>
    </row>
    <row r="65" spans="1:37" ht="13.15" x14ac:dyDescent="0.4">
      <c r="A65" s="53">
        <v>11010009</v>
      </c>
      <c r="B65" s="54">
        <v>1</v>
      </c>
      <c r="C65" s="53">
        <v>8040162</v>
      </c>
      <c r="D65" s="54">
        <v>7010036</v>
      </c>
      <c r="E65" s="55">
        <v>62</v>
      </c>
      <c r="F65" s="41" t="s">
        <v>97</v>
      </c>
      <c r="G65" s="41">
        <v>6979</v>
      </c>
      <c r="H65" s="56" t="s">
        <v>1200</v>
      </c>
      <c r="I65" s="57">
        <v>10.2254</v>
      </c>
      <c r="J65" s="58">
        <v>-1.42</v>
      </c>
      <c r="K65" s="59">
        <v>-4.9400000000000004</v>
      </c>
      <c r="L65" s="58">
        <v>-4.9400000000000004</v>
      </c>
      <c r="M65" s="60">
        <v>62</v>
      </c>
      <c r="N65" s="58" t="s">
        <v>710</v>
      </c>
      <c r="O65" s="60" t="s">
        <v>711</v>
      </c>
      <c r="P65" s="58" t="s">
        <v>710</v>
      </c>
      <c r="Q65" s="60" t="s">
        <v>711</v>
      </c>
      <c r="R65" s="58" t="s">
        <v>710</v>
      </c>
      <c r="S65" s="60" t="s">
        <v>711</v>
      </c>
      <c r="T65" s="58" t="s">
        <v>710</v>
      </c>
      <c r="U65" s="60" t="s">
        <v>711</v>
      </c>
      <c r="V65" s="58" t="s">
        <v>710</v>
      </c>
      <c r="W65" s="60" t="s">
        <v>711</v>
      </c>
      <c r="X65" s="58" t="s">
        <v>710</v>
      </c>
      <c r="Y65" s="60" t="s">
        <v>711</v>
      </c>
      <c r="Z65" s="63">
        <v>663</v>
      </c>
      <c r="AA65" s="64">
        <v>259</v>
      </c>
      <c r="AB65" s="65">
        <v>14868</v>
      </c>
      <c r="AC65" s="66">
        <v>1540</v>
      </c>
      <c r="AD65" s="67">
        <v>11058</v>
      </c>
      <c r="AE65" s="68">
        <v>-1281</v>
      </c>
      <c r="AF65" s="69">
        <v>3810</v>
      </c>
      <c r="AG65" s="64">
        <v>49151</v>
      </c>
      <c r="AH65" s="70">
        <v>-3.92</v>
      </c>
      <c r="AI65" s="59">
        <v>2.2999999999999998</v>
      </c>
      <c r="AJ65" s="71" t="s">
        <v>832</v>
      </c>
      <c r="AK65" s="72" t="s">
        <v>833</v>
      </c>
    </row>
    <row r="66" spans="1:37" ht="13.15" x14ac:dyDescent="0.4">
      <c r="A66" s="53">
        <v>11010009</v>
      </c>
      <c r="B66" s="54">
        <v>1</v>
      </c>
      <c r="C66" s="53">
        <v>8040179</v>
      </c>
      <c r="D66" s="54">
        <v>7010046</v>
      </c>
      <c r="E66" s="55">
        <v>63</v>
      </c>
      <c r="F66" s="41" t="s">
        <v>41</v>
      </c>
      <c r="G66" s="41">
        <v>119</v>
      </c>
      <c r="H66" s="56" t="s">
        <v>1199</v>
      </c>
      <c r="I66" s="57">
        <v>17.3338</v>
      </c>
      <c r="J66" s="58">
        <v>-2.7</v>
      </c>
      <c r="K66" s="59">
        <v>-4.97</v>
      </c>
      <c r="L66" s="58">
        <v>-4.97</v>
      </c>
      <c r="M66" s="60">
        <v>63</v>
      </c>
      <c r="N66" s="58">
        <v>-0.26</v>
      </c>
      <c r="O66" s="60">
        <v>13</v>
      </c>
      <c r="P66" s="58">
        <v>1.4</v>
      </c>
      <c r="Q66" s="60">
        <v>6</v>
      </c>
      <c r="R66" s="58">
        <v>2.63</v>
      </c>
      <c r="S66" s="60">
        <v>8</v>
      </c>
      <c r="T66" s="58">
        <v>0.73</v>
      </c>
      <c r="U66" s="60">
        <v>22</v>
      </c>
      <c r="V66" s="58">
        <v>0.66</v>
      </c>
      <c r="W66" s="60">
        <v>11</v>
      </c>
      <c r="X66" s="58">
        <v>1.96</v>
      </c>
      <c r="Y66" s="60">
        <v>5</v>
      </c>
      <c r="Z66" s="63">
        <v>175</v>
      </c>
      <c r="AA66" s="64"/>
      <c r="AB66" s="65"/>
      <c r="AC66" s="66"/>
      <c r="AD66" s="67"/>
      <c r="AE66" s="68"/>
      <c r="AF66" s="69"/>
      <c r="AG66" s="64">
        <v>26408</v>
      </c>
      <c r="AH66" s="70">
        <v>-2.57</v>
      </c>
      <c r="AI66" s="59">
        <v>511.48</v>
      </c>
      <c r="AJ66" s="71" t="s">
        <v>1198</v>
      </c>
      <c r="AK66" s="72" t="s">
        <v>1198</v>
      </c>
    </row>
    <row r="67" spans="1:37" ht="13.15" x14ac:dyDescent="0.4">
      <c r="A67" s="53">
        <v>11010009</v>
      </c>
      <c r="B67" s="54">
        <v>1</v>
      </c>
      <c r="C67" s="53">
        <v>8010024</v>
      </c>
      <c r="D67" s="54">
        <v>7010061</v>
      </c>
      <c r="E67" s="55">
        <v>64</v>
      </c>
      <c r="F67" s="41" t="s">
        <v>125</v>
      </c>
      <c r="G67" s="41">
        <v>555</v>
      </c>
      <c r="H67" s="56" t="s">
        <v>1197</v>
      </c>
      <c r="I67" s="57">
        <v>10.774100000000001</v>
      </c>
      <c r="J67" s="58">
        <v>-1.94</v>
      </c>
      <c r="K67" s="59">
        <v>-5.12</v>
      </c>
      <c r="L67" s="58">
        <v>-5.12</v>
      </c>
      <c r="M67" s="60">
        <v>64</v>
      </c>
      <c r="N67" s="58">
        <v>-0.87</v>
      </c>
      <c r="O67" s="60">
        <v>41</v>
      </c>
      <c r="P67" s="58">
        <v>0.64</v>
      </c>
      <c r="Q67" s="60">
        <v>20</v>
      </c>
      <c r="R67" s="58">
        <v>1.4</v>
      </c>
      <c r="S67" s="60">
        <v>22</v>
      </c>
      <c r="T67" s="58">
        <v>1.35</v>
      </c>
      <c r="U67" s="60">
        <v>17</v>
      </c>
      <c r="V67" s="58">
        <v>1.38</v>
      </c>
      <c r="W67" s="60">
        <v>7</v>
      </c>
      <c r="X67" s="58" t="s">
        <v>710</v>
      </c>
      <c r="Y67" s="60" t="s">
        <v>711</v>
      </c>
      <c r="Z67" s="63">
        <v>694</v>
      </c>
      <c r="AA67" s="64">
        <v>320</v>
      </c>
      <c r="AB67" s="65">
        <v>5552</v>
      </c>
      <c r="AC67" s="66">
        <v>2981</v>
      </c>
      <c r="AD67" s="67">
        <v>35109</v>
      </c>
      <c r="AE67" s="68">
        <v>-2661</v>
      </c>
      <c r="AF67" s="69">
        <v>-29557</v>
      </c>
      <c r="AG67" s="64">
        <v>67016</v>
      </c>
      <c r="AH67" s="70">
        <v>-5.66</v>
      </c>
      <c r="AI67" s="59">
        <v>-43.59</v>
      </c>
      <c r="AJ67" s="71" t="s">
        <v>796</v>
      </c>
      <c r="AK67" s="72" t="s">
        <v>797</v>
      </c>
    </row>
    <row r="68" spans="1:37" ht="13.15" x14ac:dyDescent="0.4">
      <c r="A68" s="53">
        <v>11010009</v>
      </c>
      <c r="B68" s="54">
        <v>1</v>
      </c>
      <c r="C68" s="53">
        <v>8030138</v>
      </c>
      <c r="D68" s="54">
        <v>7010034</v>
      </c>
      <c r="E68" s="55">
        <v>65</v>
      </c>
      <c r="F68" s="41" t="s">
        <v>110</v>
      </c>
      <c r="G68" s="41">
        <v>146</v>
      </c>
      <c r="H68" s="56" t="s">
        <v>1196</v>
      </c>
      <c r="I68" s="57">
        <v>23.711500000000001</v>
      </c>
      <c r="J68" s="58">
        <v>-1.81</v>
      </c>
      <c r="K68" s="59">
        <v>-5.15</v>
      </c>
      <c r="L68" s="58">
        <v>-5.15</v>
      </c>
      <c r="M68" s="60">
        <v>65</v>
      </c>
      <c r="N68" s="58">
        <v>0.02</v>
      </c>
      <c r="O68" s="60">
        <v>5</v>
      </c>
      <c r="P68" s="58">
        <v>0.46</v>
      </c>
      <c r="Q68" s="60">
        <v>26</v>
      </c>
      <c r="R68" s="58">
        <v>1.17</v>
      </c>
      <c r="S68" s="60">
        <v>26</v>
      </c>
      <c r="T68" s="58">
        <v>1.1599999999999999</v>
      </c>
      <c r="U68" s="60">
        <v>19</v>
      </c>
      <c r="V68" s="58">
        <v>1.84</v>
      </c>
      <c r="W68" s="60">
        <v>5</v>
      </c>
      <c r="X68" s="58">
        <v>3.22</v>
      </c>
      <c r="Y68" s="60">
        <v>2</v>
      </c>
      <c r="Z68" s="63">
        <v>524</v>
      </c>
      <c r="AA68" s="64"/>
      <c r="AB68" s="65"/>
      <c r="AC68" s="66"/>
      <c r="AD68" s="67"/>
      <c r="AE68" s="68"/>
      <c r="AF68" s="69"/>
      <c r="AG68" s="64">
        <v>33652</v>
      </c>
      <c r="AH68" s="70">
        <v>-10.76</v>
      </c>
      <c r="AI68" s="59">
        <v>-17.600000000000001</v>
      </c>
      <c r="AJ68" s="71" t="s">
        <v>917</v>
      </c>
      <c r="AK68" s="73" t="s">
        <v>918</v>
      </c>
    </row>
    <row r="69" spans="1:37" ht="13.15" x14ac:dyDescent="0.4">
      <c r="A69" s="53">
        <v>11010009</v>
      </c>
      <c r="B69" s="54">
        <v>1</v>
      </c>
      <c r="C69" s="53">
        <v>8010091</v>
      </c>
      <c r="D69" s="54">
        <v>7010015</v>
      </c>
      <c r="E69" s="55">
        <v>66</v>
      </c>
      <c r="F69" s="41" t="s">
        <v>229</v>
      </c>
      <c r="G69" s="41">
        <v>8835</v>
      </c>
      <c r="H69" s="56" t="s">
        <v>1195</v>
      </c>
      <c r="I69" s="57">
        <v>5.8082000000000003</v>
      </c>
      <c r="J69" s="58">
        <v>0.15</v>
      </c>
      <c r="K69" s="59">
        <v>-5.16</v>
      </c>
      <c r="L69" s="58">
        <v>-5.16</v>
      </c>
      <c r="M69" s="60">
        <v>66</v>
      </c>
      <c r="N69" s="58" t="s">
        <v>710</v>
      </c>
      <c r="O69" s="60" t="s">
        <v>711</v>
      </c>
      <c r="P69" s="58" t="s">
        <v>710</v>
      </c>
      <c r="Q69" s="60" t="s">
        <v>711</v>
      </c>
      <c r="R69" s="58" t="s">
        <v>710</v>
      </c>
      <c r="S69" s="60" t="s">
        <v>711</v>
      </c>
      <c r="T69" s="58" t="s">
        <v>710</v>
      </c>
      <c r="U69" s="60" t="s">
        <v>711</v>
      </c>
      <c r="V69" s="58" t="s">
        <v>710</v>
      </c>
      <c r="W69" s="60" t="s">
        <v>711</v>
      </c>
      <c r="X69" s="58" t="s">
        <v>710</v>
      </c>
      <c r="Y69" s="60" t="s">
        <v>711</v>
      </c>
      <c r="Z69" s="63">
        <v>1</v>
      </c>
      <c r="AA69" s="64"/>
      <c r="AB69" s="65"/>
      <c r="AC69" s="66"/>
      <c r="AD69" s="67">
        <v>344</v>
      </c>
      <c r="AE69" s="68"/>
      <c r="AF69" s="69">
        <v>-344</v>
      </c>
      <c r="AG69" s="64">
        <v>1</v>
      </c>
      <c r="AH69" s="70"/>
      <c r="AI69" s="59">
        <v>-99.72</v>
      </c>
      <c r="AJ69" s="71" t="s">
        <v>793</v>
      </c>
      <c r="AK69" s="72" t="s">
        <v>794</v>
      </c>
    </row>
    <row r="70" spans="1:37" ht="13.15" x14ac:dyDescent="0.4">
      <c r="A70" s="53">
        <v>11010009</v>
      </c>
      <c r="B70" s="54">
        <v>1</v>
      </c>
      <c r="C70" s="53">
        <v>8010237</v>
      </c>
      <c r="D70" s="54">
        <v>7010237</v>
      </c>
      <c r="E70" s="55">
        <v>67</v>
      </c>
      <c r="F70" s="41" t="s">
        <v>129</v>
      </c>
      <c r="G70" s="41">
        <v>6608</v>
      </c>
      <c r="H70" s="56" t="s">
        <v>1194</v>
      </c>
      <c r="I70" s="57">
        <v>10.159700000000001</v>
      </c>
      <c r="J70" s="58">
        <v>-2.31</v>
      </c>
      <c r="K70" s="59">
        <v>-5.24</v>
      </c>
      <c r="L70" s="58">
        <v>-5.24</v>
      </c>
      <c r="M70" s="60">
        <v>67</v>
      </c>
      <c r="N70" s="58">
        <v>-0.97</v>
      </c>
      <c r="O70" s="60">
        <v>45</v>
      </c>
      <c r="P70" s="58">
        <v>-0.03</v>
      </c>
      <c r="Q70" s="60">
        <v>35</v>
      </c>
      <c r="R70" s="58" t="s">
        <v>710</v>
      </c>
      <c r="S70" s="60" t="s">
        <v>711</v>
      </c>
      <c r="T70" s="58" t="s">
        <v>710</v>
      </c>
      <c r="U70" s="60" t="s">
        <v>711</v>
      </c>
      <c r="V70" s="58" t="s">
        <v>710</v>
      </c>
      <c r="W70" s="60" t="s">
        <v>711</v>
      </c>
      <c r="X70" s="58" t="s">
        <v>710</v>
      </c>
      <c r="Y70" s="60" t="s">
        <v>711</v>
      </c>
      <c r="Z70" s="63">
        <v>882</v>
      </c>
      <c r="AA70" s="64">
        <v>3</v>
      </c>
      <c r="AB70" s="65">
        <v>22126</v>
      </c>
      <c r="AC70" s="66">
        <v>1115</v>
      </c>
      <c r="AD70" s="67">
        <v>90634</v>
      </c>
      <c r="AE70" s="68">
        <v>-1112</v>
      </c>
      <c r="AF70" s="69">
        <v>-68508</v>
      </c>
      <c r="AG70" s="64">
        <v>30678</v>
      </c>
      <c r="AH70" s="70">
        <v>-5.7</v>
      </c>
      <c r="AI70" s="59">
        <v>-69.709999999999994</v>
      </c>
      <c r="AJ70" s="71" t="s">
        <v>853</v>
      </c>
      <c r="AK70" s="72" t="s">
        <v>854</v>
      </c>
    </row>
    <row r="71" spans="1:37" ht="13.15" x14ac:dyDescent="0.4">
      <c r="A71" s="53">
        <v>11010009</v>
      </c>
      <c r="B71" s="54">
        <v>1</v>
      </c>
      <c r="C71" s="53">
        <v>8010020</v>
      </c>
      <c r="D71" s="54">
        <v>7010004</v>
      </c>
      <c r="E71" s="55">
        <v>68</v>
      </c>
      <c r="F71" s="41" t="s">
        <v>54</v>
      </c>
      <c r="G71" s="41">
        <v>6407</v>
      </c>
      <c r="H71" s="56" t="s">
        <v>1193</v>
      </c>
      <c r="I71" s="57">
        <v>125.1653</v>
      </c>
      <c r="J71" s="58">
        <v>-2.09</v>
      </c>
      <c r="K71" s="59">
        <v>-5.3</v>
      </c>
      <c r="L71" s="58">
        <v>-5.3</v>
      </c>
      <c r="M71" s="60">
        <v>68</v>
      </c>
      <c r="N71" s="58">
        <v>-0.21</v>
      </c>
      <c r="O71" s="60">
        <v>11</v>
      </c>
      <c r="P71" s="58" t="s">
        <v>710</v>
      </c>
      <c r="Q71" s="60" t="s">
        <v>711</v>
      </c>
      <c r="R71" s="58" t="s">
        <v>710</v>
      </c>
      <c r="S71" s="60" t="s">
        <v>711</v>
      </c>
      <c r="T71" s="58" t="s">
        <v>710</v>
      </c>
      <c r="U71" s="60" t="s">
        <v>711</v>
      </c>
      <c r="V71" s="58" t="s">
        <v>710</v>
      </c>
      <c r="W71" s="60" t="s">
        <v>711</v>
      </c>
      <c r="X71" s="58" t="s">
        <v>710</v>
      </c>
      <c r="Y71" s="60" t="s">
        <v>711</v>
      </c>
      <c r="Z71" s="63">
        <v>7863</v>
      </c>
      <c r="AA71" s="64">
        <v>14254</v>
      </c>
      <c r="AB71" s="65">
        <v>427709</v>
      </c>
      <c r="AC71" s="66">
        <v>22704</v>
      </c>
      <c r="AD71" s="67">
        <v>168217</v>
      </c>
      <c r="AE71" s="68">
        <v>-8450</v>
      </c>
      <c r="AF71" s="69">
        <v>259492</v>
      </c>
      <c r="AG71" s="64">
        <v>822625</v>
      </c>
      <c r="AH71" s="70">
        <v>-3.09</v>
      </c>
      <c r="AI71" s="59">
        <v>35.35</v>
      </c>
      <c r="AJ71" s="71" t="s">
        <v>857</v>
      </c>
      <c r="AK71" s="72" t="s">
        <v>858</v>
      </c>
    </row>
    <row r="72" spans="1:37" ht="13.15" x14ac:dyDescent="0.4">
      <c r="A72" s="53">
        <v>11010009</v>
      </c>
      <c r="B72" s="54">
        <v>1</v>
      </c>
      <c r="C72" s="53">
        <v>8040070</v>
      </c>
      <c r="D72" s="54">
        <v>7010128</v>
      </c>
      <c r="E72" s="55">
        <v>69</v>
      </c>
      <c r="F72" s="41" t="s">
        <v>92</v>
      </c>
      <c r="G72" s="41">
        <v>4808</v>
      </c>
      <c r="H72" s="56" t="s">
        <v>1192</v>
      </c>
      <c r="I72" s="57">
        <v>10.1014</v>
      </c>
      <c r="J72" s="58">
        <v>-1.32</v>
      </c>
      <c r="K72" s="59">
        <v>-5.31</v>
      </c>
      <c r="L72" s="58">
        <v>-5.31</v>
      </c>
      <c r="M72" s="60">
        <v>69</v>
      </c>
      <c r="N72" s="58">
        <v>-0.65</v>
      </c>
      <c r="O72" s="60">
        <v>33</v>
      </c>
      <c r="P72" s="58" t="s">
        <v>710</v>
      </c>
      <c r="Q72" s="60" t="s">
        <v>711</v>
      </c>
      <c r="R72" s="58" t="s">
        <v>710</v>
      </c>
      <c r="S72" s="60" t="s">
        <v>711</v>
      </c>
      <c r="T72" s="58" t="s">
        <v>710</v>
      </c>
      <c r="U72" s="60" t="s">
        <v>711</v>
      </c>
      <c r="V72" s="58" t="s">
        <v>710</v>
      </c>
      <c r="W72" s="60" t="s">
        <v>711</v>
      </c>
      <c r="X72" s="58" t="s">
        <v>710</v>
      </c>
      <c r="Y72" s="60" t="s">
        <v>711</v>
      </c>
      <c r="Z72" s="63">
        <v>3348</v>
      </c>
      <c r="AA72" s="64">
        <v>466</v>
      </c>
      <c r="AB72" s="65">
        <v>65547</v>
      </c>
      <c r="AC72" s="66">
        <v>2163</v>
      </c>
      <c r="AD72" s="67">
        <v>17910</v>
      </c>
      <c r="AE72" s="68">
        <v>-1697</v>
      </c>
      <c r="AF72" s="69">
        <v>47637</v>
      </c>
      <c r="AG72" s="64">
        <v>91879</v>
      </c>
      <c r="AH72" s="70">
        <v>-3.1</v>
      </c>
      <c r="AI72" s="59">
        <v>86.56</v>
      </c>
      <c r="AJ72" s="71" t="s">
        <v>925</v>
      </c>
      <c r="AK72" s="72" t="s">
        <v>925</v>
      </c>
    </row>
    <row r="73" spans="1:37" ht="13.5" thickBot="1" x14ac:dyDescent="0.45">
      <c r="A73" s="53">
        <v>11010009</v>
      </c>
      <c r="B73" s="54">
        <v>1</v>
      </c>
      <c r="C73" s="53">
        <v>8040298</v>
      </c>
      <c r="D73" s="54">
        <v>7010210</v>
      </c>
      <c r="E73" s="74">
        <v>70</v>
      </c>
      <c r="F73" s="75" t="s">
        <v>26</v>
      </c>
      <c r="G73" s="75">
        <v>9355</v>
      </c>
      <c r="H73" s="76" t="s">
        <v>1191</v>
      </c>
      <c r="I73" s="77">
        <v>10.2197</v>
      </c>
      <c r="J73" s="78">
        <v>-0.68</v>
      </c>
      <c r="K73" s="79">
        <v>-5.39</v>
      </c>
      <c r="L73" s="78">
        <v>-5.39</v>
      </c>
      <c r="M73" s="80">
        <v>70</v>
      </c>
      <c r="N73" s="78">
        <v>-0.02</v>
      </c>
      <c r="O73" s="80">
        <v>8</v>
      </c>
      <c r="P73" s="78">
        <v>0.5</v>
      </c>
      <c r="Q73" s="80">
        <v>24</v>
      </c>
      <c r="R73" s="78" t="s">
        <v>710</v>
      </c>
      <c r="S73" s="80" t="s">
        <v>711</v>
      </c>
      <c r="T73" s="78" t="s">
        <v>710</v>
      </c>
      <c r="U73" s="80" t="s">
        <v>711</v>
      </c>
      <c r="V73" s="78" t="s">
        <v>710</v>
      </c>
      <c r="W73" s="80" t="s">
        <v>711</v>
      </c>
      <c r="X73" s="78" t="s">
        <v>710</v>
      </c>
      <c r="Y73" s="80" t="s">
        <v>711</v>
      </c>
      <c r="Z73" s="83">
        <v>36</v>
      </c>
      <c r="AA73" s="84"/>
      <c r="AB73" s="85">
        <v>57</v>
      </c>
      <c r="AC73" s="86">
        <v>4</v>
      </c>
      <c r="AD73" s="87">
        <v>857</v>
      </c>
      <c r="AE73" s="88">
        <v>-4</v>
      </c>
      <c r="AF73" s="89">
        <v>-800</v>
      </c>
      <c r="AG73" s="84">
        <v>373</v>
      </c>
      <c r="AH73" s="90">
        <v>-1.62</v>
      </c>
      <c r="AI73" s="79">
        <v>-69.180000000000007</v>
      </c>
      <c r="AJ73" s="91" t="s">
        <v>799</v>
      </c>
      <c r="AK73" s="73" t="s">
        <v>800</v>
      </c>
    </row>
    <row r="74" spans="1:37" ht="13.15" x14ac:dyDescent="0.4">
      <c r="A74" s="53">
        <v>11010009</v>
      </c>
      <c r="B74" s="54">
        <v>1</v>
      </c>
      <c r="C74" s="53">
        <v>8010021</v>
      </c>
      <c r="D74" s="54">
        <v>7010058</v>
      </c>
      <c r="E74" s="92">
        <v>71</v>
      </c>
      <c r="F74" s="93" t="s">
        <v>61</v>
      </c>
      <c r="G74" s="93">
        <v>221</v>
      </c>
      <c r="H74" s="94" t="s">
        <v>1190</v>
      </c>
      <c r="I74" s="95">
        <v>21.860399999999998</v>
      </c>
      <c r="J74" s="96">
        <v>-1.31</v>
      </c>
      <c r="K74" s="97">
        <v>-5.4</v>
      </c>
      <c r="L74" s="96">
        <v>-5.4</v>
      </c>
      <c r="M74" s="98">
        <v>71</v>
      </c>
      <c r="N74" s="96">
        <v>-0.48</v>
      </c>
      <c r="O74" s="98">
        <v>22</v>
      </c>
      <c r="P74" s="96">
        <v>0.95</v>
      </c>
      <c r="Q74" s="98">
        <v>13</v>
      </c>
      <c r="R74" s="96">
        <v>2.36</v>
      </c>
      <c r="S74" s="98">
        <v>9</v>
      </c>
      <c r="T74" s="96">
        <v>2.5</v>
      </c>
      <c r="U74" s="98">
        <v>4</v>
      </c>
      <c r="V74" s="96">
        <v>2.1</v>
      </c>
      <c r="W74" s="98">
        <v>3</v>
      </c>
      <c r="X74" s="96">
        <v>3.58</v>
      </c>
      <c r="Y74" s="98">
        <v>1</v>
      </c>
      <c r="Z74" s="101">
        <v>662</v>
      </c>
      <c r="AA74" s="102">
        <v>3</v>
      </c>
      <c r="AB74" s="103">
        <v>18608</v>
      </c>
      <c r="AC74" s="104">
        <v>4622</v>
      </c>
      <c r="AD74" s="105">
        <v>34419</v>
      </c>
      <c r="AE74" s="106">
        <v>-4619</v>
      </c>
      <c r="AF74" s="107">
        <v>-15811</v>
      </c>
      <c r="AG74" s="102">
        <v>106724</v>
      </c>
      <c r="AH74" s="108">
        <v>-5.41</v>
      </c>
      <c r="AI74" s="97">
        <v>-17.329999999999998</v>
      </c>
      <c r="AJ74" s="109" t="s">
        <v>724</v>
      </c>
      <c r="AK74" s="72" t="s">
        <v>725</v>
      </c>
    </row>
    <row r="75" spans="1:37" ht="13.15" x14ac:dyDescent="0.4">
      <c r="A75" s="53">
        <v>11010009</v>
      </c>
      <c r="B75" s="54">
        <v>1</v>
      </c>
      <c r="C75" s="53">
        <v>8010091</v>
      </c>
      <c r="D75" s="54">
        <v>7010015</v>
      </c>
      <c r="E75" s="55">
        <v>72</v>
      </c>
      <c r="F75" s="41" t="s">
        <v>163</v>
      </c>
      <c r="G75" s="41">
        <v>6835</v>
      </c>
      <c r="H75" s="56" t="s">
        <v>1189</v>
      </c>
      <c r="I75" s="57">
        <v>5.6635</v>
      </c>
      <c r="J75" s="58">
        <v>0.13</v>
      </c>
      <c r="K75" s="59">
        <v>-5.45</v>
      </c>
      <c r="L75" s="58">
        <v>-5.45</v>
      </c>
      <c r="M75" s="60">
        <v>72</v>
      </c>
      <c r="N75" s="58">
        <v>-0.99</v>
      </c>
      <c r="O75" s="60">
        <v>47</v>
      </c>
      <c r="P75" s="58" t="s">
        <v>710</v>
      </c>
      <c r="Q75" s="60" t="s">
        <v>711</v>
      </c>
      <c r="R75" s="58" t="s">
        <v>710</v>
      </c>
      <c r="S75" s="60" t="s">
        <v>711</v>
      </c>
      <c r="T75" s="58" t="s">
        <v>710</v>
      </c>
      <c r="U75" s="60" t="s">
        <v>711</v>
      </c>
      <c r="V75" s="58" t="s">
        <v>710</v>
      </c>
      <c r="W75" s="60" t="s">
        <v>711</v>
      </c>
      <c r="X75" s="58" t="s">
        <v>710</v>
      </c>
      <c r="Y75" s="60" t="s">
        <v>711</v>
      </c>
      <c r="Z75" s="63">
        <v>5</v>
      </c>
      <c r="AA75" s="64"/>
      <c r="AB75" s="65"/>
      <c r="AC75" s="66"/>
      <c r="AD75" s="67"/>
      <c r="AE75" s="68"/>
      <c r="AF75" s="69"/>
      <c r="AG75" s="64">
        <v>7778</v>
      </c>
      <c r="AH75" s="70">
        <v>0.13</v>
      </c>
      <c r="AI75" s="59">
        <v>-5.45</v>
      </c>
      <c r="AJ75" s="71" t="s">
        <v>793</v>
      </c>
      <c r="AK75" s="72" t="s">
        <v>794</v>
      </c>
    </row>
    <row r="76" spans="1:37" ht="13.15" x14ac:dyDescent="0.4">
      <c r="A76" s="53">
        <v>11010009</v>
      </c>
      <c r="B76" s="54">
        <v>1</v>
      </c>
      <c r="C76" s="53">
        <v>8010013</v>
      </c>
      <c r="D76" s="54">
        <v>7010105</v>
      </c>
      <c r="E76" s="55">
        <v>73</v>
      </c>
      <c r="F76" s="41" t="s">
        <v>139</v>
      </c>
      <c r="G76" s="41">
        <v>8040</v>
      </c>
      <c r="H76" s="56" t="s">
        <v>1188</v>
      </c>
      <c r="I76" s="57">
        <v>9.3711000000000002</v>
      </c>
      <c r="J76" s="58">
        <v>-0.23</v>
      </c>
      <c r="K76" s="59">
        <v>-5.48</v>
      </c>
      <c r="L76" s="58">
        <v>-5.48</v>
      </c>
      <c r="M76" s="60">
        <v>73</v>
      </c>
      <c r="N76" s="58" t="s">
        <v>710</v>
      </c>
      <c r="O76" s="60" t="s">
        <v>711</v>
      </c>
      <c r="P76" s="58" t="s">
        <v>710</v>
      </c>
      <c r="Q76" s="60" t="s">
        <v>711</v>
      </c>
      <c r="R76" s="58" t="s">
        <v>710</v>
      </c>
      <c r="S76" s="60" t="s">
        <v>711</v>
      </c>
      <c r="T76" s="58" t="s">
        <v>710</v>
      </c>
      <c r="U76" s="60" t="s">
        <v>711</v>
      </c>
      <c r="V76" s="58" t="s">
        <v>710</v>
      </c>
      <c r="W76" s="60" t="s">
        <v>711</v>
      </c>
      <c r="X76" s="58" t="s">
        <v>710</v>
      </c>
      <c r="Y76" s="60" t="s">
        <v>711</v>
      </c>
      <c r="Z76" s="63">
        <v>84</v>
      </c>
      <c r="AA76" s="64"/>
      <c r="AB76" s="65">
        <v>157</v>
      </c>
      <c r="AC76" s="66">
        <v>12</v>
      </c>
      <c r="AD76" s="67">
        <v>164</v>
      </c>
      <c r="AE76" s="68">
        <v>-12</v>
      </c>
      <c r="AF76" s="69">
        <v>-7</v>
      </c>
      <c r="AG76" s="64">
        <v>1135</v>
      </c>
      <c r="AH76" s="70">
        <v>-1.28</v>
      </c>
      <c r="AI76" s="59">
        <v>-6.17</v>
      </c>
      <c r="AJ76" s="71" t="s">
        <v>712</v>
      </c>
      <c r="AK76" s="72" t="s">
        <v>713</v>
      </c>
    </row>
    <row r="77" spans="1:37" ht="13.15" x14ac:dyDescent="0.4">
      <c r="A77" s="53">
        <v>11010009</v>
      </c>
      <c r="B77" s="54">
        <v>1</v>
      </c>
      <c r="C77" s="53">
        <v>8010237</v>
      </c>
      <c r="D77" s="54">
        <v>7010237</v>
      </c>
      <c r="E77" s="55">
        <v>74</v>
      </c>
      <c r="F77" s="41" t="s">
        <v>173</v>
      </c>
      <c r="G77" s="41">
        <v>7622</v>
      </c>
      <c r="H77" s="56" t="s">
        <v>1187</v>
      </c>
      <c r="I77" s="57">
        <v>10.0565</v>
      </c>
      <c r="J77" s="58">
        <v>-1.8</v>
      </c>
      <c r="K77" s="59">
        <v>-5.49</v>
      </c>
      <c r="L77" s="58">
        <v>-5.49</v>
      </c>
      <c r="M77" s="60">
        <v>74</v>
      </c>
      <c r="N77" s="58">
        <v>-1.1000000000000001</v>
      </c>
      <c r="O77" s="60">
        <v>51</v>
      </c>
      <c r="P77" s="58">
        <v>-0.27</v>
      </c>
      <c r="Q77" s="60">
        <v>38</v>
      </c>
      <c r="R77" s="58" t="s">
        <v>710</v>
      </c>
      <c r="S77" s="60" t="s">
        <v>711</v>
      </c>
      <c r="T77" s="58" t="s">
        <v>710</v>
      </c>
      <c r="U77" s="60" t="s">
        <v>711</v>
      </c>
      <c r="V77" s="58" t="s">
        <v>710</v>
      </c>
      <c r="W77" s="60" t="s">
        <v>711</v>
      </c>
      <c r="X77" s="58" t="s">
        <v>710</v>
      </c>
      <c r="Y77" s="60" t="s">
        <v>711</v>
      </c>
      <c r="Z77" s="63">
        <v>144</v>
      </c>
      <c r="AA77" s="64">
        <v>6</v>
      </c>
      <c r="AB77" s="65">
        <v>2229</v>
      </c>
      <c r="AC77" s="66">
        <v>1122</v>
      </c>
      <c r="AD77" s="67">
        <v>6178</v>
      </c>
      <c r="AE77" s="68">
        <v>-1116</v>
      </c>
      <c r="AF77" s="69">
        <v>-3949</v>
      </c>
      <c r="AG77" s="64">
        <v>30750</v>
      </c>
      <c r="AH77" s="70">
        <v>-5.22</v>
      </c>
      <c r="AI77" s="59">
        <v>-15.94</v>
      </c>
      <c r="AJ77" s="71" t="s">
        <v>853</v>
      </c>
      <c r="AK77" s="72" t="s">
        <v>854</v>
      </c>
    </row>
    <row r="78" spans="1:37" ht="13.15" x14ac:dyDescent="0.4">
      <c r="A78" s="53">
        <v>11010009</v>
      </c>
      <c r="B78" s="54">
        <v>1</v>
      </c>
      <c r="C78" s="53">
        <v>8010091</v>
      </c>
      <c r="D78" s="54">
        <v>7010015</v>
      </c>
      <c r="E78" s="55">
        <v>75</v>
      </c>
      <c r="F78" s="41" t="s">
        <v>150</v>
      </c>
      <c r="G78" s="41">
        <v>971</v>
      </c>
      <c r="H78" s="56" t="s">
        <v>1186</v>
      </c>
      <c r="I78" s="57">
        <v>8.6754999999999995</v>
      </c>
      <c r="J78" s="58">
        <v>-1.81</v>
      </c>
      <c r="K78" s="59">
        <v>-5.55</v>
      </c>
      <c r="L78" s="58">
        <v>-5.55</v>
      </c>
      <c r="M78" s="60">
        <v>75</v>
      </c>
      <c r="N78" s="58">
        <v>-0.95</v>
      </c>
      <c r="O78" s="60">
        <v>44</v>
      </c>
      <c r="P78" s="58">
        <v>0.49</v>
      </c>
      <c r="Q78" s="60">
        <v>25</v>
      </c>
      <c r="R78" s="58">
        <v>1.7</v>
      </c>
      <c r="S78" s="60">
        <v>18</v>
      </c>
      <c r="T78" s="58">
        <v>2.0699999999999998</v>
      </c>
      <c r="U78" s="60">
        <v>8</v>
      </c>
      <c r="V78" s="58">
        <v>0.68</v>
      </c>
      <c r="W78" s="60">
        <v>10</v>
      </c>
      <c r="X78" s="58" t="s">
        <v>710</v>
      </c>
      <c r="Y78" s="60" t="s">
        <v>711</v>
      </c>
      <c r="Z78" s="63">
        <v>111</v>
      </c>
      <c r="AA78" s="64"/>
      <c r="AB78" s="65">
        <v>188</v>
      </c>
      <c r="AC78" s="66"/>
      <c r="AD78" s="67">
        <v>226</v>
      </c>
      <c r="AE78" s="68"/>
      <c r="AF78" s="69">
        <v>-38</v>
      </c>
      <c r="AG78" s="64">
        <v>4298</v>
      </c>
      <c r="AH78" s="70">
        <v>-1.81</v>
      </c>
      <c r="AI78" s="59">
        <v>-6.39</v>
      </c>
      <c r="AJ78" s="71" t="s">
        <v>793</v>
      </c>
      <c r="AK78" s="73" t="s">
        <v>794</v>
      </c>
    </row>
    <row r="79" spans="1:37" ht="13.15" x14ac:dyDescent="0.4">
      <c r="A79" s="53">
        <v>11010009</v>
      </c>
      <c r="B79" s="54">
        <v>1</v>
      </c>
      <c r="C79" s="53">
        <v>8040234</v>
      </c>
      <c r="D79" s="54">
        <v>7010234</v>
      </c>
      <c r="E79" s="55">
        <v>76</v>
      </c>
      <c r="F79" s="41" t="s">
        <v>1185</v>
      </c>
      <c r="G79" s="41">
        <v>4335</v>
      </c>
      <c r="H79" s="56" t="s">
        <v>1184</v>
      </c>
      <c r="I79" s="57">
        <v>1.1111</v>
      </c>
      <c r="J79" s="58">
        <v>-1.97</v>
      </c>
      <c r="K79" s="59">
        <v>-5.6</v>
      </c>
      <c r="L79" s="58">
        <v>-5.6</v>
      </c>
      <c r="M79" s="60">
        <v>76</v>
      </c>
      <c r="N79" s="58">
        <v>-1.59</v>
      </c>
      <c r="O79" s="60">
        <v>65</v>
      </c>
      <c r="P79" s="58">
        <v>0.13</v>
      </c>
      <c r="Q79" s="60">
        <v>31</v>
      </c>
      <c r="R79" s="58" t="s">
        <v>710</v>
      </c>
      <c r="S79" s="60" t="s">
        <v>711</v>
      </c>
      <c r="T79" s="58" t="s">
        <v>710</v>
      </c>
      <c r="U79" s="60" t="s">
        <v>711</v>
      </c>
      <c r="V79" s="58" t="s">
        <v>710</v>
      </c>
      <c r="W79" s="60" t="s">
        <v>711</v>
      </c>
      <c r="X79" s="58" t="s">
        <v>710</v>
      </c>
      <c r="Y79" s="60" t="s">
        <v>711</v>
      </c>
      <c r="Z79" s="63">
        <v>135</v>
      </c>
      <c r="AA79" s="64"/>
      <c r="AB79" s="65"/>
      <c r="AC79" s="66"/>
      <c r="AD79" s="67"/>
      <c r="AE79" s="68"/>
      <c r="AF79" s="69"/>
      <c r="AG79" s="64">
        <v>4270</v>
      </c>
      <c r="AH79" s="70">
        <v>-1.73</v>
      </c>
      <c r="AI79" s="59">
        <v>-56.27</v>
      </c>
      <c r="AJ79" s="71" t="s">
        <v>849</v>
      </c>
      <c r="AK79" s="72" t="s">
        <v>849</v>
      </c>
    </row>
    <row r="80" spans="1:37" ht="13.15" x14ac:dyDescent="0.4">
      <c r="A80" s="53">
        <v>11010009</v>
      </c>
      <c r="B80" s="54">
        <v>1</v>
      </c>
      <c r="C80" s="53">
        <v>8010003</v>
      </c>
      <c r="D80" s="54">
        <v>7010055</v>
      </c>
      <c r="E80" s="55">
        <v>77</v>
      </c>
      <c r="F80" s="41" t="s">
        <v>199</v>
      </c>
      <c r="G80" s="41">
        <v>3714</v>
      </c>
      <c r="H80" s="56" t="s">
        <v>1183</v>
      </c>
      <c r="I80" s="57">
        <v>67.362200000000001</v>
      </c>
      <c r="J80" s="58">
        <v>-2.17</v>
      </c>
      <c r="K80" s="59">
        <v>-5.6</v>
      </c>
      <c r="L80" s="58">
        <v>-5.6</v>
      </c>
      <c r="M80" s="60">
        <v>77</v>
      </c>
      <c r="N80" s="58">
        <v>-1.24</v>
      </c>
      <c r="O80" s="60">
        <v>56</v>
      </c>
      <c r="P80" s="58">
        <v>0.13</v>
      </c>
      <c r="Q80" s="60">
        <v>32</v>
      </c>
      <c r="R80" s="58">
        <v>2.2000000000000002</v>
      </c>
      <c r="S80" s="60">
        <v>12</v>
      </c>
      <c r="T80" s="58" t="s">
        <v>710</v>
      </c>
      <c r="U80" s="60" t="s">
        <v>711</v>
      </c>
      <c r="V80" s="58" t="s">
        <v>710</v>
      </c>
      <c r="W80" s="60" t="s">
        <v>711</v>
      </c>
      <c r="X80" s="58" t="s">
        <v>710</v>
      </c>
      <c r="Y80" s="60" t="s">
        <v>711</v>
      </c>
      <c r="Z80" s="63">
        <v>2226</v>
      </c>
      <c r="AA80" s="64">
        <v>1031</v>
      </c>
      <c r="AB80" s="65">
        <v>34330</v>
      </c>
      <c r="AC80" s="66">
        <v>3364</v>
      </c>
      <c r="AD80" s="67">
        <v>28409</v>
      </c>
      <c r="AE80" s="68">
        <v>-2333</v>
      </c>
      <c r="AF80" s="69">
        <v>5921</v>
      </c>
      <c r="AG80" s="64">
        <v>80003</v>
      </c>
      <c r="AH80" s="70">
        <v>-4.93</v>
      </c>
      <c r="AI80" s="59">
        <v>1.1399999999999999</v>
      </c>
      <c r="AJ80" s="71" t="s">
        <v>790</v>
      </c>
      <c r="AK80" s="72" t="s">
        <v>791</v>
      </c>
    </row>
    <row r="81" spans="1:37" ht="13.15" x14ac:dyDescent="0.4">
      <c r="A81" s="53">
        <v>11010009</v>
      </c>
      <c r="B81" s="54">
        <v>1</v>
      </c>
      <c r="C81" s="53">
        <v>8010237</v>
      </c>
      <c r="D81" s="54">
        <v>7010237</v>
      </c>
      <c r="E81" s="55">
        <v>78</v>
      </c>
      <c r="F81" s="41" t="s">
        <v>33</v>
      </c>
      <c r="G81" s="41">
        <v>6992</v>
      </c>
      <c r="H81" s="56" t="s">
        <v>1182</v>
      </c>
      <c r="I81" s="57">
        <v>10.019299999999999</v>
      </c>
      <c r="J81" s="58">
        <v>-2.0299999999999998</v>
      </c>
      <c r="K81" s="59">
        <v>-5.61</v>
      </c>
      <c r="L81" s="58">
        <v>-5.61</v>
      </c>
      <c r="M81" s="60">
        <v>78</v>
      </c>
      <c r="N81" s="58">
        <v>-0.14000000000000001</v>
      </c>
      <c r="O81" s="60">
        <v>9</v>
      </c>
      <c r="P81" s="58" t="s">
        <v>710</v>
      </c>
      <c r="Q81" s="60" t="s">
        <v>711</v>
      </c>
      <c r="R81" s="58" t="s">
        <v>710</v>
      </c>
      <c r="S81" s="60" t="s">
        <v>711</v>
      </c>
      <c r="T81" s="58" t="s">
        <v>710</v>
      </c>
      <c r="U81" s="60" t="s">
        <v>711</v>
      </c>
      <c r="V81" s="58" t="s">
        <v>710</v>
      </c>
      <c r="W81" s="60" t="s">
        <v>711</v>
      </c>
      <c r="X81" s="58" t="s">
        <v>710</v>
      </c>
      <c r="Y81" s="60" t="s">
        <v>711</v>
      </c>
      <c r="Z81" s="63">
        <v>46</v>
      </c>
      <c r="AA81" s="64"/>
      <c r="AB81" s="65">
        <v>2135</v>
      </c>
      <c r="AC81" s="66">
        <v>114</v>
      </c>
      <c r="AD81" s="67">
        <v>2280</v>
      </c>
      <c r="AE81" s="68">
        <v>-114</v>
      </c>
      <c r="AF81" s="69">
        <v>-145</v>
      </c>
      <c r="AG81" s="64">
        <v>9948</v>
      </c>
      <c r="AH81" s="70">
        <v>-3.14</v>
      </c>
      <c r="AI81" s="59">
        <v>-7.18</v>
      </c>
      <c r="AJ81" s="71" t="s">
        <v>853</v>
      </c>
      <c r="AK81" s="72" t="s">
        <v>854</v>
      </c>
    </row>
    <row r="82" spans="1:37" ht="13.15" x14ac:dyDescent="0.4">
      <c r="A82" s="53">
        <v>11010009</v>
      </c>
      <c r="B82" s="54">
        <v>1</v>
      </c>
      <c r="C82" s="53">
        <v>8040162</v>
      </c>
      <c r="D82" s="54">
        <v>7010036</v>
      </c>
      <c r="E82" s="55">
        <v>79</v>
      </c>
      <c r="F82" s="41" t="s">
        <v>135</v>
      </c>
      <c r="G82" s="41">
        <v>4979</v>
      </c>
      <c r="H82" s="56" t="s">
        <v>1181</v>
      </c>
      <c r="I82" s="57">
        <v>10.015000000000001</v>
      </c>
      <c r="J82" s="58">
        <v>-1.49</v>
      </c>
      <c r="K82" s="59">
        <v>-5.7</v>
      </c>
      <c r="L82" s="58">
        <v>-5.7</v>
      </c>
      <c r="M82" s="60">
        <v>79</v>
      </c>
      <c r="N82" s="58" t="s">
        <v>710</v>
      </c>
      <c r="O82" s="60" t="s">
        <v>711</v>
      </c>
      <c r="P82" s="58" t="s">
        <v>710</v>
      </c>
      <c r="Q82" s="60" t="s">
        <v>711</v>
      </c>
      <c r="R82" s="58" t="s">
        <v>710</v>
      </c>
      <c r="S82" s="60" t="s">
        <v>711</v>
      </c>
      <c r="T82" s="58" t="s">
        <v>710</v>
      </c>
      <c r="U82" s="60" t="s">
        <v>711</v>
      </c>
      <c r="V82" s="58" t="s">
        <v>710</v>
      </c>
      <c r="W82" s="60" t="s">
        <v>711</v>
      </c>
      <c r="X82" s="58" t="s">
        <v>710</v>
      </c>
      <c r="Y82" s="60" t="s">
        <v>711</v>
      </c>
      <c r="Z82" s="63">
        <v>1003</v>
      </c>
      <c r="AA82" s="64">
        <v>117</v>
      </c>
      <c r="AB82" s="65">
        <v>3723</v>
      </c>
      <c r="AC82" s="66">
        <v>247</v>
      </c>
      <c r="AD82" s="67">
        <v>3640</v>
      </c>
      <c r="AE82" s="68">
        <v>-130</v>
      </c>
      <c r="AF82" s="69">
        <v>83</v>
      </c>
      <c r="AG82" s="64">
        <v>9367</v>
      </c>
      <c r="AH82" s="70">
        <v>-2.83</v>
      </c>
      <c r="AI82" s="59">
        <v>-4.95</v>
      </c>
      <c r="AJ82" s="71" t="s">
        <v>832</v>
      </c>
      <c r="AK82" s="72" t="s">
        <v>833</v>
      </c>
    </row>
    <row r="83" spans="1:37" ht="13.5" thickBot="1" x14ac:dyDescent="0.45">
      <c r="A83" s="53">
        <v>11010009</v>
      </c>
      <c r="B83" s="54">
        <v>1</v>
      </c>
      <c r="C83" s="53">
        <v>8010141</v>
      </c>
      <c r="D83" s="54">
        <v>7010035</v>
      </c>
      <c r="E83" s="74">
        <v>80</v>
      </c>
      <c r="F83" s="75" t="s">
        <v>238</v>
      </c>
      <c r="G83" s="75">
        <v>5207</v>
      </c>
      <c r="H83" s="76" t="s">
        <v>1180</v>
      </c>
      <c r="I83" s="77">
        <v>940.24929999999995</v>
      </c>
      <c r="J83" s="78">
        <v>-1.47</v>
      </c>
      <c r="K83" s="79">
        <v>-5.75</v>
      </c>
      <c r="L83" s="78">
        <v>-5.75</v>
      </c>
      <c r="M83" s="80">
        <v>80</v>
      </c>
      <c r="N83" s="78" t="s">
        <v>710</v>
      </c>
      <c r="O83" s="80" t="s">
        <v>711</v>
      </c>
      <c r="P83" s="78" t="s">
        <v>710</v>
      </c>
      <c r="Q83" s="80" t="s">
        <v>711</v>
      </c>
      <c r="R83" s="78" t="s">
        <v>710</v>
      </c>
      <c r="S83" s="80" t="s">
        <v>711</v>
      </c>
      <c r="T83" s="78" t="s">
        <v>710</v>
      </c>
      <c r="U83" s="80" t="s">
        <v>711</v>
      </c>
      <c r="V83" s="78" t="s">
        <v>710</v>
      </c>
      <c r="W83" s="80" t="s">
        <v>711</v>
      </c>
      <c r="X83" s="78" t="s">
        <v>710</v>
      </c>
      <c r="Y83" s="80" t="s">
        <v>711</v>
      </c>
      <c r="Z83" s="83">
        <v>103</v>
      </c>
      <c r="AA83" s="84">
        <v>212</v>
      </c>
      <c r="AB83" s="85">
        <v>3867</v>
      </c>
      <c r="AC83" s="86">
        <v>675</v>
      </c>
      <c r="AD83" s="87">
        <v>1873</v>
      </c>
      <c r="AE83" s="88">
        <v>-463</v>
      </c>
      <c r="AF83" s="89">
        <v>1994</v>
      </c>
      <c r="AG83" s="84">
        <v>13250</v>
      </c>
      <c r="AH83" s="90">
        <v>-4.79</v>
      </c>
      <c r="AI83" s="79">
        <v>15.19</v>
      </c>
      <c r="AJ83" s="91" t="s">
        <v>825</v>
      </c>
      <c r="AK83" s="73" t="s">
        <v>826</v>
      </c>
    </row>
    <row r="84" spans="1:37" ht="13.15" x14ac:dyDescent="0.4">
      <c r="A84" s="53">
        <v>11010009</v>
      </c>
      <c r="B84" s="54">
        <v>1</v>
      </c>
      <c r="C84" s="53">
        <v>8020089</v>
      </c>
      <c r="D84" s="54">
        <v>7010084</v>
      </c>
      <c r="E84" s="92">
        <v>81</v>
      </c>
      <c r="F84" s="93" t="s">
        <v>239</v>
      </c>
      <c r="G84" s="93">
        <v>1972</v>
      </c>
      <c r="H84" s="94" t="s">
        <v>1179</v>
      </c>
      <c r="I84" s="95">
        <v>6.9816000000000003</v>
      </c>
      <c r="J84" s="96">
        <v>-2.9</v>
      </c>
      <c r="K84" s="97">
        <v>-5.78</v>
      </c>
      <c r="L84" s="96">
        <v>-5.78</v>
      </c>
      <c r="M84" s="98">
        <v>81</v>
      </c>
      <c r="N84" s="96">
        <v>-1.39</v>
      </c>
      <c r="O84" s="98">
        <v>62</v>
      </c>
      <c r="P84" s="96">
        <v>2</v>
      </c>
      <c r="Q84" s="98">
        <v>2</v>
      </c>
      <c r="R84" s="96">
        <v>3.02</v>
      </c>
      <c r="S84" s="98">
        <v>5</v>
      </c>
      <c r="T84" s="96">
        <v>2.37</v>
      </c>
      <c r="U84" s="98">
        <v>5</v>
      </c>
      <c r="V84" s="96" t="s">
        <v>710</v>
      </c>
      <c r="W84" s="98" t="s">
        <v>711</v>
      </c>
      <c r="X84" s="96" t="s">
        <v>710</v>
      </c>
      <c r="Y84" s="98" t="s">
        <v>711</v>
      </c>
      <c r="Z84" s="101">
        <v>1018</v>
      </c>
      <c r="AA84" s="102">
        <v>812</v>
      </c>
      <c r="AB84" s="103">
        <v>9430</v>
      </c>
      <c r="AC84" s="104">
        <v>500</v>
      </c>
      <c r="AD84" s="105">
        <v>12161</v>
      </c>
      <c r="AE84" s="106">
        <v>312</v>
      </c>
      <c r="AF84" s="107">
        <v>-2731</v>
      </c>
      <c r="AG84" s="102">
        <v>18328</v>
      </c>
      <c r="AH84" s="108">
        <v>-1.25</v>
      </c>
      <c r="AI84" s="97">
        <v>-17.46</v>
      </c>
      <c r="AJ84" s="109" t="s">
        <v>818</v>
      </c>
      <c r="AK84" s="72" t="s">
        <v>819</v>
      </c>
    </row>
    <row r="85" spans="1:37" ht="13.15" x14ac:dyDescent="0.4">
      <c r="A85" s="53">
        <v>11010009</v>
      </c>
      <c r="B85" s="54">
        <v>1</v>
      </c>
      <c r="C85" s="53">
        <v>8010022</v>
      </c>
      <c r="D85" s="54">
        <v>7010182</v>
      </c>
      <c r="E85" s="55">
        <v>82</v>
      </c>
      <c r="F85" s="41" t="s">
        <v>169</v>
      </c>
      <c r="G85" s="41">
        <v>4845</v>
      </c>
      <c r="H85" s="56" t="s">
        <v>1178</v>
      </c>
      <c r="I85" s="57">
        <v>9.4231999999999996</v>
      </c>
      <c r="J85" s="58">
        <v>-2.08</v>
      </c>
      <c r="K85" s="59">
        <v>-5.77</v>
      </c>
      <c r="L85" s="58">
        <v>-5.77</v>
      </c>
      <c r="M85" s="60">
        <v>82</v>
      </c>
      <c r="N85" s="58">
        <v>-1.2</v>
      </c>
      <c r="O85" s="60">
        <v>54</v>
      </c>
      <c r="P85" s="58" t="s">
        <v>710</v>
      </c>
      <c r="Q85" s="60" t="s">
        <v>711</v>
      </c>
      <c r="R85" s="58" t="s">
        <v>710</v>
      </c>
      <c r="S85" s="60" t="s">
        <v>711</v>
      </c>
      <c r="T85" s="58" t="s">
        <v>710</v>
      </c>
      <c r="U85" s="60" t="s">
        <v>711</v>
      </c>
      <c r="V85" s="58" t="s">
        <v>710</v>
      </c>
      <c r="W85" s="60" t="s">
        <v>711</v>
      </c>
      <c r="X85" s="58" t="s">
        <v>710</v>
      </c>
      <c r="Y85" s="60" t="s">
        <v>711</v>
      </c>
      <c r="Z85" s="63">
        <v>249</v>
      </c>
      <c r="AA85" s="64"/>
      <c r="AB85" s="65">
        <v>32703</v>
      </c>
      <c r="AC85" s="66">
        <v>4410</v>
      </c>
      <c r="AD85" s="67">
        <v>24821</v>
      </c>
      <c r="AE85" s="68">
        <v>-4410</v>
      </c>
      <c r="AF85" s="69">
        <v>7882</v>
      </c>
      <c r="AG85" s="64">
        <v>48155</v>
      </c>
      <c r="AH85" s="70">
        <v>-10.210000000000001</v>
      </c>
      <c r="AI85" s="59">
        <v>10.62</v>
      </c>
      <c r="AJ85" s="71" t="s">
        <v>764</v>
      </c>
      <c r="AK85" s="72" t="s">
        <v>779</v>
      </c>
    </row>
    <row r="86" spans="1:37" ht="13.15" x14ac:dyDescent="0.4">
      <c r="A86" s="53">
        <v>11010009</v>
      </c>
      <c r="B86" s="54">
        <v>1</v>
      </c>
      <c r="C86" s="53">
        <v>8010091</v>
      </c>
      <c r="D86" s="54">
        <v>7010015</v>
      </c>
      <c r="E86" s="55">
        <v>83</v>
      </c>
      <c r="F86" s="41" t="s">
        <v>211</v>
      </c>
      <c r="G86" s="41">
        <v>4835</v>
      </c>
      <c r="H86" s="56" t="s">
        <v>1177</v>
      </c>
      <c r="I86" s="57">
        <v>5.5846999999999998</v>
      </c>
      <c r="J86" s="58">
        <v>0.09</v>
      </c>
      <c r="K86" s="59">
        <v>-5.78</v>
      </c>
      <c r="L86" s="58">
        <v>-5.78</v>
      </c>
      <c r="M86" s="60">
        <v>83</v>
      </c>
      <c r="N86" s="58">
        <v>-1.34</v>
      </c>
      <c r="O86" s="60">
        <v>60</v>
      </c>
      <c r="P86" s="58" t="s">
        <v>710</v>
      </c>
      <c r="Q86" s="60" t="s">
        <v>711</v>
      </c>
      <c r="R86" s="58" t="s">
        <v>710</v>
      </c>
      <c r="S86" s="60" t="s">
        <v>711</v>
      </c>
      <c r="T86" s="58" t="s">
        <v>710</v>
      </c>
      <c r="U86" s="60" t="s">
        <v>711</v>
      </c>
      <c r="V86" s="58" t="s">
        <v>710</v>
      </c>
      <c r="W86" s="60" t="s">
        <v>711</v>
      </c>
      <c r="X86" s="58" t="s">
        <v>710</v>
      </c>
      <c r="Y86" s="60" t="s">
        <v>711</v>
      </c>
      <c r="Z86" s="63">
        <v>39</v>
      </c>
      <c r="AA86" s="64"/>
      <c r="AB86" s="65">
        <v>2786</v>
      </c>
      <c r="AC86" s="66"/>
      <c r="AD86" s="67">
        <v>10138</v>
      </c>
      <c r="AE86" s="68"/>
      <c r="AF86" s="69">
        <v>-7352</v>
      </c>
      <c r="AG86" s="64">
        <v>7209</v>
      </c>
      <c r="AH86" s="70">
        <v>0.1</v>
      </c>
      <c r="AI86" s="59">
        <v>-52.45</v>
      </c>
      <c r="AJ86" s="71" t="s">
        <v>793</v>
      </c>
      <c r="AK86" s="72" t="s">
        <v>794</v>
      </c>
    </row>
    <row r="87" spans="1:37" ht="13.15" x14ac:dyDescent="0.4">
      <c r="A87" s="53">
        <v>11010009</v>
      </c>
      <c r="B87" s="54">
        <v>1</v>
      </c>
      <c r="C87" s="53">
        <v>8020092</v>
      </c>
      <c r="D87" s="54">
        <v>7010154</v>
      </c>
      <c r="E87" s="55">
        <v>84</v>
      </c>
      <c r="F87" s="41" t="s">
        <v>48</v>
      </c>
      <c r="G87" s="41">
        <v>5057</v>
      </c>
      <c r="H87" s="56" t="s">
        <v>1176</v>
      </c>
      <c r="I87" s="57">
        <v>5.8296000000000001</v>
      </c>
      <c r="J87" s="58">
        <v>-1.96</v>
      </c>
      <c r="K87" s="59">
        <v>-5.86</v>
      </c>
      <c r="L87" s="58">
        <v>-5.86</v>
      </c>
      <c r="M87" s="60">
        <v>84</v>
      </c>
      <c r="N87" s="58" t="s">
        <v>710</v>
      </c>
      <c r="O87" s="60" t="s">
        <v>711</v>
      </c>
      <c r="P87" s="58" t="s">
        <v>710</v>
      </c>
      <c r="Q87" s="60" t="s">
        <v>711</v>
      </c>
      <c r="R87" s="58" t="s">
        <v>710</v>
      </c>
      <c r="S87" s="60" t="s">
        <v>711</v>
      </c>
      <c r="T87" s="58" t="s">
        <v>710</v>
      </c>
      <c r="U87" s="60" t="s">
        <v>711</v>
      </c>
      <c r="V87" s="58" t="s">
        <v>710</v>
      </c>
      <c r="W87" s="60" t="s">
        <v>711</v>
      </c>
      <c r="X87" s="58" t="s">
        <v>710</v>
      </c>
      <c r="Y87" s="60" t="s">
        <v>711</v>
      </c>
      <c r="Z87" s="63">
        <v>2858</v>
      </c>
      <c r="AA87" s="64">
        <v>1850</v>
      </c>
      <c r="AB87" s="65">
        <v>139278</v>
      </c>
      <c r="AC87" s="66">
        <v>5673</v>
      </c>
      <c r="AD87" s="67">
        <v>27495</v>
      </c>
      <c r="AE87" s="68">
        <v>-3823</v>
      </c>
      <c r="AF87" s="69">
        <v>111783</v>
      </c>
      <c r="AG87" s="64">
        <v>157483</v>
      </c>
      <c r="AH87" s="70">
        <v>-4.2699999999999996</v>
      </c>
      <c r="AI87" s="59">
        <v>186.6</v>
      </c>
      <c r="AJ87" s="71" t="s">
        <v>881</v>
      </c>
      <c r="AK87" s="72" t="s">
        <v>882</v>
      </c>
    </row>
    <row r="88" spans="1:37" ht="13.15" x14ac:dyDescent="0.4">
      <c r="A88" s="53">
        <v>11010009</v>
      </c>
      <c r="B88" s="54">
        <v>1</v>
      </c>
      <c r="C88" s="53">
        <v>8030140</v>
      </c>
      <c r="D88" s="54">
        <v>7010043</v>
      </c>
      <c r="E88" s="55">
        <v>85</v>
      </c>
      <c r="F88" s="41" t="s">
        <v>89</v>
      </c>
      <c r="G88" s="41">
        <v>4890</v>
      </c>
      <c r="H88" s="56" t="s">
        <v>1175</v>
      </c>
      <c r="I88" s="57">
        <v>9.5213000000000001</v>
      </c>
      <c r="J88" s="58">
        <v>-0.82</v>
      </c>
      <c r="K88" s="59">
        <v>-5.94</v>
      </c>
      <c r="L88" s="58">
        <v>-5.94</v>
      </c>
      <c r="M88" s="60">
        <v>85</v>
      </c>
      <c r="N88" s="58">
        <v>-1.22</v>
      </c>
      <c r="O88" s="60">
        <v>55</v>
      </c>
      <c r="P88" s="58" t="s">
        <v>710</v>
      </c>
      <c r="Q88" s="60" t="s">
        <v>711</v>
      </c>
      <c r="R88" s="58" t="s">
        <v>710</v>
      </c>
      <c r="S88" s="60" t="s">
        <v>711</v>
      </c>
      <c r="T88" s="58" t="s">
        <v>710</v>
      </c>
      <c r="U88" s="60" t="s">
        <v>711</v>
      </c>
      <c r="V88" s="58" t="s">
        <v>710</v>
      </c>
      <c r="W88" s="60" t="s">
        <v>711</v>
      </c>
      <c r="X88" s="58" t="s">
        <v>710</v>
      </c>
      <c r="Y88" s="60" t="s">
        <v>711</v>
      </c>
      <c r="Z88" s="63">
        <v>524</v>
      </c>
      <c r="AA88" s="64">
        <v>89</v>
      </c>
      <c r="AB88" s="65">
        <v>15337</v>
      </c>
      <c r="AC88" s="66">
        <v>988</v>
      </c>
      <c r="AD88" s="67">
        <v>18140</v>
      </c>
      <c r="AE88" s="68">
        <v>-899</v>
      </c>
      <c r="AF88" s="69">
        <v>-2803</v>
      </c>
      <c r="AG88" s="64">
        <v>15207</v>
      </c>
      <c r="AH88" s="70">
        <v>-6.62</v>
      </c>
      <c r="AI88" s="59">
        <v>-25.8</v>
      </c>
      <c r="AJ88" s="71" t="s">
        <v>715</v>
      </c>
      <c r="AK88" s="73" t="s">
        <v>716</v>
      </c>
    </row>
    <row r="89" spans="1:37" ht="13.15" x14ac:dyDescent="0.4">
      <c r="A89" s="53">
        <v>11010009</v>
      </c>
      <c r="B89" s="54">
        <v>1</v>
      </c>
      <c r="C89" s="53">
        <v>8010091</v>
      </c>
      <c r="D89" s="54">
        <v>7010015</v>
      </c>
      <c r="E89" s="55">
        <v>86</v>
      </c>
      <c r="F89" s="41" t="s">
        <v>226</v>
      </c>
      <c r="G89" s="41">
        <v>7835</v>
      </c>
      <c r="H89" s="56" t="s">
        <v>1174</v>
      </c>
      <c r="I89" s="57">
        <v>5.5401999999999996</v>
      </c>
      <c r="J89" s="58">
        <v>0.08</v>
      </c>
      <c r="K89" s="59">
        <v>-5.96</v>
      </c>
      <c r="L89" s="58">
        <v>-5.96</v>
      </c>
      <c r="M89" s="60">
        <v>86</v>
      </c>
      <c r="N89" s="58">
        <v>-1.54</v>
      </c>
      <c r="O89" s="60">
        <v>64</v>
      </c>
      <c r="P89" s="58" t="s">
        <v>710</v>
      </c>
      <c r="Q89" s="60" t="s">
        <v>711</v>
      </c>
      <c r="R89" s="58" t="s">
        <v>710</v>
      </c>
      <c r="S89" s="60" t="s">
        <v>711</v>
      </c>
      <c r="T89" s="58" t="s">
        <v>710</v>
      </c>
      <c r="U89" s="60" t="s">
        <v>711</v>
      </c>
      <c r="V89" s="58" t="s">
        <v>710</v>
      </c>
      <c r="W89" s="60" t="s">
        <v>711</v>
      </c>
      <c r="X89" s="58" t="s">
        <v>710</v>
      </c>
      <c r="Y89" s="60" t="s">
        <v>711</v>
      </c>
      <c r="Z89" s="63">
        <v>215</v>
      </c>
      <c r="AA89" s="64">
        <v>67</v>
      </c>
      <c r="AB89" s="65">
        <v>1344</v>
      </c>
      <c r="AC89" s="66">
        <v>592</v>
      </c>
      <c r="AD89" s="67">
        <v>8977</v>
      </c>
      <c r="AE89" s="68">
        <v>-525</v>
      </c>
      <c r="AF89" s="69">
        <v>-7633</v>
      </c>
      <c r="AG89" s="64">
        <v>10662</v>
      </c>
      <c r="AH89" s="70">
        <v>-4.62</v>
      </c>
      <c r="AI89" s="59">
        <v>-44.35</v>
      </c>
      <c r="AJ89" s="71" t="s">
        <v>793</v>
      </c>
      <c r="AK89" s="72" t="s">
        <v>794</v>
      </c>
    </row>
    <row r="90" spans="1:37" ht="13.15" x14ac:dyDescent="0.4">
      <c r="A90" s="53">
        <v>11010009</v>
      </c>
      <c r="B90" s="54">
        <v>1</v>
      </c>
      <c r="C90" s="53">
        <v>8010020</v>
      </c>
      <c r="D90" s="54">
        <v>7010004</v>
      </c>
      <c r="E90" s="55">
        <v>87</v>
      </c>
      <c r="F90" s="41" t="s">
        <v>166</v>
      </c>
      <c r="G90" s="41">
        <v>2407</v>
      </c>
      <c r="H90" s="56" t="s">
        <v>1173</v>
      </c>
      <c r="I90" s="57">
        <v>120.8999</v>
      </c>
      <c r="J90" s="58">
        <v>-2.16</v>
      </c>
      <c r="K90" s="59">
        <v>-6.15</v>
      </c>
      <c r="L90" s="58">
        <v>-6.15</v>
      </c>
      <c r="M90" s="60">
        <v>87</v>
      </c>
      <c r="N90" s="58">
        <v>-1.1000000000000001</v>
      </c>
      <c r="O90" s="60">
        <v>50</v>
      </c>
      <c r="P90" s="58">
        <v>0.45</v>
      </c>
      <c r="Q90" s="60">
        <v>27</v>
      </c>
      <c r="R90" s="58">
        <v>2.13</v>
      </c>
      <c r="S90" s="60">
        <v>14</v>
      </c>
      <c r="T90" s="58">
        <v>1.31</v>
      </c>
      <c r="U90" s="60">
        <v>18</v>
      </c>
      <c r="V90" s="58" t="s">
        <v>710</v>
      </c>
      <c r="W90" s="60" t="s">
        <v>711</v>
      </c>
      <c r="X90" s="58" t="s">
        <v>710</v>
      </c>
      <c r="Y90" s="60" t="s">
        <v>711</v>
      </c>
      <c r="Z90" s="63">
        <v>24476</v>
      </c>
      <c r="AA90" s="64">
        <v>10509</v>
      </c>
      <c r="AB90" s="65">
        <v>262269</v>
      </c>
      <c r="AC90" s="66">
        <v>16725</v>
      </c>
      <c r="AD90" s="67">
        <v>204926</v>
      </c>
      <c r="AE90" s="68">
        <v>-6216</v>
      </c>
      <c r="AF90" s="69">
        <v>57343</v>
      </c>
      <c r="AG90" s="64">
        <v>528262</v>
      </c>
      <c r="AH90" s="70">
        <v>-3.3</v>
      </c>
      <c r="AI90" s="59">
        <v>4.51</v>
      </c>
      <c r="AJ90" s="71" t="s">
        <v>857</v>
      </c>
      <c r="AK90" s="72" t="s">
        <v>858</v>
      </c>
    </row>
    <row r="91" spans="1:37" ht="13.15" x14ac:dyDescent="0.4">
      <c r="A91" s="53">
        <v>11010009</v>
      </c>
      <c r="B91" s="54">
        <v>1</v>
      </c>
      <c r="C91" s="53">
        <v>8040298</v>
      </c>
      <c r="D91" s="54">
        <v>7010210</v>
      </c>
      <c r="E91" s="55">
        <v>88</v>
      </c>
      <c r="F91" s="41" t="s">
        <v>98</v>
      </c>
      <c r="G91" s="41">
        <v>8880</v>
      </c>
      <c r="H91" s="56" t="s">
        <v>1172</v>
      </c>
      <c r="I91" s="57">
        <v>9.5114000000000001</v>
      </c>
      <c r="J91" s="58">
        <v>-1.65</v>
      </c>
      <c r="K91" s="59">
        <v>-6.23</v>
      </c>
      <c r="L91" s="58">
        <v>-6.23</v>
      </c>
      <c r="M91" s="60">
        <v>88</v>
      </c>
      <c r="N91" s="58" t="s">
        <v>710</v>
      </c>
      <c r="O91" s="60" t="s">
        <v>711</v>
      </c>
      <c r="P91" s="58" t="s">
        <v>710</v>
      </c>
      <c r="Q91" s="60" t="s">
        <v>711</v>
      </c>
      <c r="R91" s="58" t="s">
        <v>710</v>
      </c>
      <c r="S91" s="60" t="s">
        <v>711</v>
      </c>
      <c r="T91" s="58" t="s">
        <v>710</v>
      </c>
      <c r="U91" s="60" t="s">
        <v>711</v>
      </c>
      <c r="V91" s="58" t="s">
        <v>710</v>
      </c>
      <c r="W91" s="60" t="s">
        <v>711</v>
      </c>
      <c r="X91" s="58" t="s">
        <v>710</v>
      </c>
      <c r="Y91" s="60" t="s">
        <v>711</v>
      </c>
      <c r="Z91" s="63">
        <v>38</v>
      </c>
      <c r="AA91" s="64">
        <v>4</v>
      </c>
      <c r="AB91" s="65">
        <v>1123</v>
      </c>
      <c r="AC91" s="66"/>
      <c r="AD91" s="67">
        <v>709</v>
      </c>
      <c r="AE91" s="68">
        <v>4</v>
      </c>
      <c r="AF91" s="69">
        <v>414</v>
      </c>
      <c r="AG91" s="64">
        <v>4593</v>
      </c>
      <c r="AH91" s="70">
        <v>-1.56</v>
      </c>
      <c r="AI91" s="59">
        <v>2.1800000000000002</v>
      </c>
      <c r="AJ91" s="71" t="s">
        <v>799</v>
      </c>
      <c r="AK91" s="72" t="s">
        <v>800</v>
      </c>
    </row>
    <row r="92" spans="1:37" ht="13.15" x14ac:dyDescent="0.4">
      <c r="A92" s="53">
        <v>11010009</v>
      </c>
      <c r="B92" s="54">
        <v>1</v>
      </c>
      <c r="C92" s="53">
        <v>8010237</v>
      </c>
      <c r="D92" s="54">
        <v>7010237</v>
      </c>
      <c r="E92" s="55">
        <v>89</v>
      </c>
      <c r="F92" s="41" t="s">
        <v>205</v>
      </c>
      <c r="G92" s="41">
        <v>6912</v>
      </c>
      <c r="H92" s="56" t="s">
        <v>1171</v>
      </c>
      <c r="I92" s="57">
        <v>9.2764000000000006</v>
      </c>
      <c r="J92" s="58">
        <v>-2.2599999999999998</v>
      </c>
      <c r="K92" s="59">
        <v>-6.57</v>
      </c>
      <c r="L92" s="58">
        <v>-6.57</v>
      </c>
      <c r="M92" s="60">
        <v>89</v>
      </c>
      <c r="N92" s="58">
        <v>-1.48</v>
      </c>
      <c r="O92" s="60">
        <v>63</v>
      </c>
      <c r="P92" s="58" t="s">
        <v>710</v>
      </c>
      <c r="Q92" s="60" t="s">
        <v>711</v>
      </c>
      <c r="R92" s="58" t="s">
        <v>710</v>
      </c>
      <c r="S92" s="60" t="s">
        <v>711</v>
      </c>
      <c r="T92" s="58" t="s">
        <v>710</v>
      </c>
      <c r="U92" s="60" t="s">
        <v>711</v>
      </c>
      <c r="V92" s="58" t="s">
        <v>710</v>
      </c>
      <c r="W92" s="60" t="s">
        <v>711</v>
      </c>
      <c r="X92" s="58" t="s">
        <v>710</v>
      </c>
      <c r="Y92" s="60" t="s">
        <v>711</v>
      </c>
      <c r="Z92" s="63">
        <v>62</v>
      </c>
      <c r="AA92" s="64"/>
      <c r="AB92" s="65">
        <v>404</v>
      </c>
      <c r="AC92" s="66">
        <v>92</v>
      </c>
      <c r="AD92" s="67">
        <v>322</v>
      </c>
      <c r="AE92" s="68">
        <v>-92</v>
      </c>
      <c r="AF92" s="69">
        <v>82</v>
      </c>
      <c r="AG92" s="64">
        <v>2630</v>
      </c>
      <c r="AH92" s="70">
        <v>-5.51</v>
      </c>
      <c r="AI92" s="59">
        <v>-3.86</v>
      </c>
      <c r="AJ92" s="71" t="s">
        <v>853</v>
      </c>
      <c r="AK92" s="72" t="s">
        <v>854</v>
      </c>
    </row>
    <row r="93" spans="1:37" ht="13.5" thickBot="1" x14ac:dyDescent="0.45">
      <c r="A93" s="53">
        <v>11010009</v>
      </c>
      <c r="B93" s="54">
        <v>1</v>
      </c>
      <c r="C93" s="53">
        <v>8030140</v>
      </c>
      <c r="D93" s="54">
        <v>7010043</v>
      </c>
      <c r="E93" s="74">
        <v>90</v>
      </c>
      <c r="F93" s="75" t="s">
        <v>208</v>
      </c>
      <c r="G93" s="75">
        <v>9996</v>
      </c>
      <c r="H93" s="76" t="s">
        <v>1170</v>
      </c>
      <c r="I93" s="77">
        <v>9.2103999999999999</v>
      </c>
      <c r="J93" s="78">
        <v>-1.2</v>
      </c>
      <c r="K93" s="79">
        <v>-6.69</v>
      </c>
      <c r="L93" s="78">
        <v>-6.69</v>
      </c>
      <c r="M93" s="80">
        <v>90</v>
      </c>
      <c r="N93" s="78">
        <v>-1.6</v>
      </c>
      <c r="O93" s="80">
        <v>66</v>
      </c>
      <c r="P93" s="78" t="s">
        <v>710</v>
      </c>
      <c r="Q93" s="80" t="s">
        <v>711</v>
      </c>
      <c r="R93" s="78" t="s">
        <v>710</v>
      </c>
      <c r="S93" s="80" t="s">
        <v>711</v>
      </c>
      <c r="T93" s="78" t="s">
        <v>710</v>
      </c>
      <c r="U93" s="80" t="s">
        <v>711</v>
      </c>
      <c r="V93" s="78" t="s">
        <v>710</v>
      </c>
      <c r="W93" s="80" t="s">
        <v>711</v>
      </c>
      <c r="X93" s="78" t="s">
        <v>710</v>
      </c>
      <c r="Y93" s="80" t="s">
        <v>711</v>
      </c>
      <c r="Z93" s="83">
        <v>56</v>
      </c>
      <c r="AA93" s="84"/>
      <c r="AB93" s="85">
        <v>866</v>
      </c>
      <c r="AC93" s="86">
        <v>538</v>
      </c>
      <c r="AD93" s="87">
        <v>1658</v>
      </c>
      <c r="AE93" s="88">
        <v>-538</v>
      </c>
      <c r="AF93" s="89">
        <v>-792</v>
      </c>
      <c r="AG93" s="84">
        <v>4957</v>
      </c>
      <c r="AH93" s="90">
        <v>-10.87</v>
      </c>
      <c r="AI93" s="79">
        <v>-19.52</v>
      </c>
      <c r="AJ93" s="91" t="s">
        <v>715</v>
      </c>
      <c r="AK93" s="73" t="s">
        <v>716</v>
      </c>
    </row>
    <row r="94" spans="1:37" ht="13.15" x14ac:dyDescent="0.4">
      <c r="A94" s="53">
        <v>11010009</v>
      </c>
      <c r="B94" s="54">
        <v>1</v>
      </c>
      <c r="C94" s="53">
        <v>8050252</v>
      </c>
      <c r="D94" s="54">
        <v>7010225</v>
      </c>
      <c r="E94" s="92">
        <v>91</v>
      </c>
      <c r="F94" s="93" t="s">
        <v>234</v>
      </c>
      <c r="G94" s="93">
        <v>5151</v>
      </c>
      <c r="H94" s="94" t="s">
        <v>1169</v>
      </c>
      <c r="I94" s="95">
        <v>9.1930999999999994</v>
      </c>
      <c r="J94" s="96">
        <v>-2.02</v>
      </c>
      <c r="K94" s="97">
        <v>-7.23</v>
      </c>
      <c r="L94" s="96">
        <v>-7.23</v>
      </c>
      <c r="M94" s="98">
        <v>91</v>
      </c>
      <c r="N94" s="96" t="s">
        <v>710</v>
      </c>
      <c r="O94" s="98" t="s">
        <v>711</v>
      </c>
      <c r="P94" s="96" t="s">
        <v>710</v>
      </c>
      <c r="Q94" s="98" t="s">
        <v>711</v>
      </c>
      <c r="R94" s="96" t="s">
        <v>710</v>
      </c>
      <c r="S94" s="98" t="s">
        <v>711</v>
      </c>
      <c r="T94" s="96" t="s">
        <v>710</v>
      </c>
      <c r="U94" s="98" t="s">
        <v>711</v>
      </c>
      <c r="V94" s="96" t="s">
        <v>710</v>
      </c>
      <c r="W94" s="98" t="s">
        <v>711</v>
      </c>
      <c r="X94" s="96" t="s">
        <v>710</v>
      </c>
      <c r="Y94" s="98" t="s">
        <v>711</v>
      </c>
      <c r="Z94" s="101">
        <v>107</v>
      </c>
      <c r="AA94" s="102"/>
      <c r="AB94" s="103"/>
      <c r="AC94" s="104"/>
      <c r="AD94" s="105"/>
      <c r="AE94" s="106"/>
      <c r="AF94" s="107"/>
      <c r="AG94" s="102">
        <v>3047</v>
      </c>
      <c r="AH94" s="108">
        <v>-2.02</v>
      </c>
      <c r="AI94" s="97">
        <v>-7.21</v>
      </c>
      <c r="AJ94" s="109" t="s">
        <v>896</v>
      </c>
      <c r="AK94" s="72" t="s">
        <v>897</v>
      </c>
    </row>
    <row r="95" spans="1:37" ht="13.15" x14ac:dyDescent="0.4">
      <c r="A95" s="53">
        <v>11010009</v>
      </c>
      <c r="B95" s="54">
        <v>1</v>
      </c>
      <c r="C95" s="53">
        <v>8010022</v>
      </c>
      <c r="D95" s="54">
        <v>7010012</v>
      </c>
      <c r="E95" s="144">
        <v>92</v>
      </c>
      <c r="F95" s="145" t="s">
        <v>30</v>
      </c>
      <c r="G95" s="145">
        <v>1385</v>
      </c>
      <c r="H95" s="56" t="s">
        <v>1168</v>
      </c>
      <c r="I95" s="57">
        <v>9.2226999999999997</v>
      </c>
      <c r="J95" s="58">
        <v>-1.27</v>
      </c>
      <c r="K95" s="59">
        <v>-7.52</v>
      </c>
      <c r="L95" s="58">
        <v>-7.52</v>
      </c>
      <c r="M95" s="60">
        <v>92</v>
      </c>
      <c r="N95" s="58">
        <v>-0.8</v>
      </c>
      <c r="O95" s="60">
        <v>38</v>
      </c>
      <c r="P95" s="58">
        <v>2.27</v>
      </c>
      <c r="Q95" s="60">
        <v>1</v>
      </c>
      <c r="R95" s="58">
        <v>4.7</v>
      </c>
      <c r="S95" s="60">
        <v>2</v>
      </c>
      <c r="T95" s="58">
        <v>4.33</v>
      </c>
      <c r="U95" s="60">
        <v>2</v>
      </c>
      <c r="V95" s="58">
        <v>2.14</v>
      </c>
      <c r="W95" s="60">
        <v>2</v>
      </c>
      <c r="X95" s="58" t="s">
        <v>710</v>
      </c>
      <c r="Y95" s="60" t="s">
        <v>711</v>
      </c>
      <c r="Z95" s="63">
        <v>416</v>
      </c>
      <c r="AA95" s="64">
        <v>118</v>
      </c>
      <c r="AB95" s="65">
        <v>5067</v>
      </c>
      <c r="AC95" s="66">
        <v>5529</v>
      </c>
      <c r="AD95" s="67">
        <v>24869</v>
      </c>
      <c r="AE95" s="68">
        <v>-5411</v>
      </c>
      <c r="AF95" s="69">
        <v>-19802</v>
      </c>
      <c r="AG95" s="64">
        <v>41901</v>
      </c>
      <c r="AH95" s="70">
        <v>-12.51</v>
      </c>
      <c r="AI95" s="59">
        <v>-36.57</v>
      </c>
      <c r="AJ95" s="71" t="s">
        <v>764</v>
      </c>
      <c r="AK95" s="72" t="s">
        <v>765</v>
      </c>
    </row>
    <row r="96" spans="1:37" ht="13.15" x14ac:dyDescent="0.4">
      <c r="A96" s="53">
        <v>11010009</v>
      </c>
      <c r="B96" s="54">
        <v>1</v>
      </c>
      <c r="C96" s="53">
        <v>8010237</v>
      </c>
      <c r="D96" s="54">
        <v>7010237</v>
      </c>
      <c r="E96" s="144">
        <v>93</v>
      </c>
      <c r="F96" s="145" t="s">
        <v>128</v>
      </c>
      <c r="G96" s="145">
        <v>9900</v>
      </c>
      <c r="H96" s="56" t="s">
        <v>1167</v>
      </c>
      <c r="I96" s="57">
        <v>9.6006</v>
      </c>
      <c r="J96" s="58">
        <v>-1.63</v>
      </c>
      <c r="K96" s="59">
        <v>-7.64</v>
      </c>
      <c r="L96" s="58">
        <v>-7.64</v>
      </c>
      <c r="M96" s="60">
        <v>93</v>
      </c>
      <c r="N96" s="58" t="s">
        <v>710</v>
      </c>
      <c r="O96" s="60" t="s">
        <v>711</v>
      </c>
      <c r="P96" s="58" t="s">
        <v>710</v>
      </c>
      <c r="Q96" s="60" t="s">
        <v>711</v>
      </c>
      <c r="R96" s="58" t="s">
        <v>710</v>
      </c>
      <c r="S96" s="60" t="s">
        <v>711</v>
      </c>
      <c r="T96" s="58" t="s">
        <v>710</v>
      </c>
      <c r="U96" s="60" t="s">
        <v>711</v>
      </c>
      <c r="V96" s="58" t="s">
        <v>710</v>
      </c>
      <c r="W96" s="60" t="s">
        <v>711</v>
      </c>
      <c r="X96" s="58" t="s">
        <v>710</v>
      </c>
      <c r="Y96" s="60" t="s">
        <v>711</v>
      </c>
      <c r="Z96" s="63">
        <v>45</v>
      </c>
      <c r="AA96" s="64"/>
      <c r="AB96" s="65">
        <v>761</v>
      </c>
      <c r="AC96" s="66">
        <v>17</v>
      </c>
      <c r="AD96" s="67">
        <v>376</v>
      </c>
      <c r="AE96" s="68">
        <v>-17</v>
      </c>
      <c r="AF96" s="69">
        <v>385</v>
      </c>
      <c r="AG96" s="64">
        <v>4172</v>
      </c>
      <c r="AH96" s="70">
        <v>-2.02</v>
      </c>
      <c r="AI96" s="59">
        <v>0.67</v>
      </c>
      <c r="AJ96" s="71" t="s">
        <v>853</v>
      </c>
      <c r="AK96" s="72" t="s">
        <v>854</v>
      </c>
    </row>
    <row r="97" spans="1:37" ht="13.15" x14ac:dyDescent="0.4">
      <c r="A97" s="53">
        <v>11010009</v>
      </c>
      <c r="B97" s="54">
        <v>1</v>
      </c>
      <c r="C97" s="53">
        <v>8010030</v>
      </c>
      <c r="D97" s="54">
        <v>7010002</v>
      </c>
      <c r="E97" s="144">
        <v>94</v>
      </c>
      <c r="F97" s="145" t="s">
        <v>11</v>
      </c>
      <c r="G97" s="145">
        <v>8294</v>
      </c>
      <c r="H97" s="56" t="s">
        <v>1166</v>
      </c>
      <c r="I97" s="57">
        <v>10.838800000000001</v>
      </c>
      <c r="J97" s="58">
        <v>-0.84</v>
      </c>
      <c r="K97" s="59">
        <v>-8.2100000000000009</v>
      </c>
      <c r="L97" s="58">
        <v>-8.2100000000000009</v>
      </c>
      <c r="M97" s="60">
        <v>94</v>
      </c>
      <c r="N97" s="58">
        <v>3.9</v>
      </c>
      <c r="O97" s="60">
        <v>1</v>
      </c>
      <c r="P97" s="58" t="s">
        <v>710</v>
      </c>
      <c r="Q97" s="60" t="s">
        <v>711</v>
      </c>
      <c r="R97" s="58" t="s">
        <v>710</v>
      </c>
      <c r="S97" s="60" t="s">
        <v>711</v>
      </c>
      <c r="T97" s="58" t="s">
        <v>710</v>
      </c>
      <c r="U97" s="60" t="s">
        <v>711</v>
      </c>
      <c r="V97" s="58" t="s">
        <v>710</v>
      </c>
      <c r="W97" s="60" t="s">
        <v>711</v>
      </c>
      <c r="X97" s="58" t="s">
        <v>710</v>
      </c>
      <c r="Y97" s="60" t="s">
        <v>711</v>
      </c>
      <c r="Z97" s="63">
        <v>700</v>
      </c>
      <c r="AA97" s="64">
        <v>157</v>
      </c>
      <c r="AB97" s="65">
        <v>5386</v>
      </c>
      <c r="AC97" s="66">
        <v>340</v>
      </c>
      <c r="AD97" s="67">
        <v>2610</v>
      </c>
      <c r="AE97" s="68">
        <v>-183</v>
      </c>
      <c r="AF97" s="69">
        <v>2776</v>
      </c>
      <c r="AG97" s="64">
        <v>8875</v>
      </c>
      <c r="AH97" s="70">
        <v>-2.83</v>
      </c>
      <c r="AI97" s="59">
        <v>29.18</v>
      </c>
      <c r="AJ97" s="71" t="s">
        <v>862</v>
      </c>
      <c r="AK97" s="72" t="s">
        <v>863</v>
      </c>
    </row>
    <row r="98" spans="1:37" ht="13.15" x14ac:dyDescent="0.4">
      <c r="A98" s="53">
        <v>11010009</v>
      </c>
      <c r="B98" s="54">
        <v>1</v>
      </c>
      <c r="C98" s="53">
        <v>8010030</v>
      </c>
      <c r="D98" s="54">
        <v>7010002</v>
      </c>
      <c r="E98" s="144">
        <v>95</v>
      </c>
      <c r="F98" s="145" t="s">
        <v>14</v>
      </c>
      <c r="G98" s="145">
        <v>9294</v>
      </c>
      <c r="H98" s="56" t="s">
        <v>1165</v>
      </c>
      <c r="I98" s="57">
        <v>14.885899999999999</v>
      </c>
      <c r="J98" s="58">
        <v>-0.89</v>
      </c>
      <c r="K98" s="59">
        <v>-8.8000000000000007</v>
      </c>
      <c r="L98" s="58">
        <v>-8.8000000000000007</v>
      </c>
      <c r="M98" s="60">
        <v>95</v>
      </c>
      <c r="N98" s="58">
        <v>3.23</v>
      </c>
      <c r="O98" s="60">
        <v>2</v>
      </c>
      <c r="P98" s="58">
        <v>1.63</v>
      </c>
      <c r="Q98" s="60">
        <v>4</v>
      </c>
      <c r="R98" s="58" t="s">
        <v>710</v>
      </c>
      <c r="S98" s="60" t="s">
        <v>711</v>
      </c>
      <c r="T98" s="58" t="s">
        <v>710</v>
      </c>
      <c r="U98" s="60" t="s">
        <v>711</v>
      </c>
      <c r="V98" s="58" t="s">
        <v>710</v>
      </c>
      <c r="W98" s="60" t="s">
        <v>711</v>
      </c>
      <c r="X98" s="58" t="s">
        <v>710</v>
      </c>
      <c r="Y98" s="60" t="s">
        <v>711</v>
      </c>
      <c r="Z98" s="63">
        <v>577</v>
      </c>
      <c r="AA98" s="64">
        <v>351</v>
      </c>
      <c r="AB98" s="65">
        <v>3691</v>
      </c>
      <c r="AC98" s="66">
        <v>209</v>
      </c>
      <c r="AD98" s="67">
        <v>1909</v>
      </c>
      <c r="AE98" s="68">
        <v>142</v>
      </c>
      <c r="AF98" s="69">
        <v>1782</v>
      </c>
      <c r="AG98" s="64">
        <v>9302</v>
      </c>
      <c r="AH98" s="70">
        <v>0.61</v>
      </c>
      <c r="AI98" s="59">
        <v>11.49</v>
      </c>
      <c r="AJ98" s="71" t="s">
        <v>862</v>
      </c>
      <c r="AK98" s="72" t="s">
        <v>863</v>
      </c>
    </row>
    <row r="99" spans="1:37" ht="13.15" x14ac:dyDescent="0.4">
      <c r="A99" s="53">
        <v>11010009</v>
      </c>
      <c r="B99" s="54">
        <v>1</v>
      </c>
      <c r="C99" s="53">
        <v>8010081</v>
      </c>
      <c r="D99" s="54">
        <v>7010085</v>
      </c>
      <c r="E99" s="144">
        <v>96</v>
      </c>
      <c r="F99" s="145" t="s">
        <v>257</v>
      </c>
      <c r="G99" s="145">
        <v>4822</v>
      </c>
      <c r="H99" s="56" t="s">
        <v>1164</v>
      </c>
      <c r="I99" s="57">
        <v>8.7614999999999998</v>
      </c>
      <c r="J99" s="58">
        <v>-1.61</v>
      </c>
      <c r="K99" s="59">
        <v>-9.1199999999999992</v>
      </c>
      <c r="L99" s="58">
        <v>-9.1199999999999992</v>
      </c>
      <c r="M99" s="60">
        <v>96</v>
      </c>
      <c r="N99" s="58">
        <v>-2.46</v>
      </c>
      <c r="O99" s="60">
        <v>73</v>
      </c>
      <c r="P99" s="58" t="s">
        <v>710</v>
      </c>
      <c r="Q99" s="60" t="s">
        <v>711</v>
      </c>
      <c r="R99" s="58" t="s">
        <v>710</v>
      </c>
      <c r="S99" s="60" t="s">
        <v>711</v>
      </c>
      <c r="T99" s="58" t="s">
        <v>710</v>
      </c>
      <c r="U99" s="60" t="s">
        <v>711</v>
      </c>
      <c r="V99" s="58" t="s">
        <v>710</v>
      </c>
      <c r="W99" s="60" t="s">
        <v>711</v>
      </c>
      <c r="X99" s="58" t="s">
        <v>710</v>
      </c>
      <c r="Y99" s="60" t="s">
        <v>711</v>
      </c>
      <c r="Z99" s="63">
        <v>4322</v>
      </c>
      <c r="AA99" s="64">
        <v>2110</v>
      </c>
      <c r="AB99" s="65">
        <v>80544</v>
      </c>
      <c r="AC99" s="66">
        <v>4194</v>
      </c>
      <c r="AD99" s="67">
        <v>50918</v>
      </c>
      <c r="AE99" s="68">
        <v>-2084</v>
      </c>
      <c r="AF99" s="69">
        <v>29626</v>
      </c>
      <c r="AG99" s="64">
        <v>202105</v>
      </c>
      <c r="AH99" s="70">
        <v>-2.61</v>
      </c>
      <c r="AI99" s="59">
        <v>4.34</v>
      </c>
      <c r="AJ99" s="71" t="s">
        <v>892</v>
      </c>
      <c r="AK99" s="72" t="s">
        <v>893</v>
      </c>
    </row>
    <row r="100" spans="1:37" ht="13.15" x14ac:dyDescent="0.4">
      <c r="A100" s="53">
        <v>11010009</v>
      </c>
      <c r="B100" s="54">
        <v>1</v>
      </c>
      <c r="C100" s="53">
        <v>8010030</v>
      </c>
      <c r="D100" s="54">
        <v>7010002</v>
      </c>
      <c r="E100" s="144">
        <v>97</v>
      </c>
      <c r="F100" s="145" t="s">
        <v>17</v>
      </c>
      <c r="G100" s="145">
        <v>1294</v>
      </c>
      <c r="H100" s="56" t="s">
        <v>1163</v>
      </c>
      <c r="I100" s="57">
        <v>14.3689</v>
      </c>
      <c r="J100" s="58">
        <v>-0.93</v>
      </c>
      <c r="K100" s="59">
        <v>-9.17</v>
      </c>
      <c r="L100" s="58">
        <v>-9.17</v>
      </c>
      <c r="M100" s="60">
        <v>97</v>
      </c>
      <c r="N100" s="58">
        <v>2.81</v>
      </c>
      <c r="O100" s="60">
        <v>3</v>
      </c>
      <c r="P100" s="58">
        <v>1.19</v>
      </c>
      <c r="Q100" s="60">
        <v>10</v>
      </c>
      <c r="R100" s="58">
        <v>7.5</v>
      </c>
      <c r="S100" s="60">
        <v>1</v>
      </c>
      <c r="T100" s="58">
        <v>7.75</v>
      </c>
      <c r="U100" s="60">
        <v>1</v>
      </c>
      <c r="V100" s="58">
        <v>6.25</v>
      </c>
      <c r="W100" s="60">
        <v>1</v>
      </c>
      <c r="X100" s="58" t="s">
        <v>710</v>
      </c>
      <c r="Y100" s="60" t="s">
        <v>711</v>
      </c>
      <c r="Z100" s="63">
        <v>5404</v>
      </c>
      <c r="AA100" s="64">
        <v>352</v>
      </c>
      <c r="AB100" s="65">
        <v>3429</v>
      </c>
      <c r="AC100" s="66">
        <v>194</v>
      </c>
      <c r="AD100" s="67">
        <v>2067</v>
      </c>
      <c r="AE100" s="68">
        <v>158</v>
      </c>
      <c r="AF100" s="69">
        <v>1362</v>
      </c>
      <c r="AG100" s="64">
        <v>11629</v>
      </c>
      <c r="AH100" s="70">
        <v>0.43</v>
      </c>
      <c r="AI100" s="59">
        <v>2.36</v>
      </c>
      <c r="AJ100" s="71" t="s">
        <v>862</v>
      </c>
      <c r="AK100" s="72" t="s">
        <v>863</v>
      </c>
    </row>
    <row r="101" spans="1:37" ht="13.15" x14ac:dyDescent="0.4">
      <c r="A101" s="53">
        <v>11010009</v>
      </c>
      <c r="B101" s="54">
        <v>1</v>
      </c>
      <c r="C101" s="53">
        <v>8010081</v>
      </c>
      <c r="D101" s="54">
        <v>7010085</v>
      </c>
      <c r="E101" s="144">
        <v>98</v>
      </c>
      <c r="F101" s="145" t="s">
        <v>272</v>
      </c>
      <c r="G101" s="145">
        <v>6822</v>
      </c>
      <c r="H101" s="56" t="s">
        <v>1162</v>
      </c>
      <c r="I101" s="57">
        <v>8.4077999999999999</v>
      </c>
      <c r="J101" s="58">
        <v>-1.63</v>
      </c>
      <c r="K101" s="59">
        <v>-9.31</v>
      </c>
      <c r="L101" s="58">
        <v>-9.31</v>
      </c>
      <c r="M101" s="60">
        <v>98</v>
      </c>
      <c r="N101" s="58" t="s">
        <v>710</v>
      </c>
      <c r="O101" s="60" t="s">
        <v>711</v>
      </c>
      <c r="P101" s="58" t="s">
        <v>710</v>
      </c>
      <c r="Q101" s="60" t="s">
        <v>711</v>
      </c>
      <c r="R101" s="58" t="s">
        <v>710</v>
      </c>
      <c r="S101" s="60" t="s">
        <v>711</v>
      </c>
      <c r="T101" s="58" t="s">
        <v>710</v>
      </c>
      <c r="U101" s="60" t="s">
        <v>711</v>
      </c>
      <c r="V101" s="58" t="s">
        <v>710</v>
      </c>
      <c r="W101" s="60" t="s">
        <v>711</v>
      </c>
      <c r="X101" s="58" t="s">
        <v>710</v>
      </c>
      <c r="Y101" s="60" t="s">
        <v>711</v>
      </c>
      <c r="Z101" s="63">
        <v>1322</v>
      </c>
      <c r="AA101" s="64">
        <v>776</v>
      </c>
      <c r="AB101" s="65">
        <v>22208</v>
      </c>
      <c r="AC101" s="66">
        <v>225</v>
      </c>
      <c r="AD101" s="67">
        <v>4202</v>
      </c>
      <c r="AE101" s="68">
        <v>551</v>
      </c>
      <c r="AF101" s="69">
        <v>18006</v>
      </c>
      <c r="AG101" s="64">
        <v>25530</v>
      </c>
      <c r="AH101" s="70">
        <v>0.52</v>
      </c>
      <c r="AI101" s="59">
        <v>179.37</v>
      </c>
      <c r="AJ101" s="71" t="s">
        <v>892</v>
      </c>
      <c r="AK101" s="72" t="s">
        <v>893</v>
      </c>
    </row>
    <row r="102" spans="1:37" ht="13.15" x14ac:dyDescent="0.4">
      <c r="A102" s="53">
        <v>11010009</v>
      </c>
      <c r="B102" s="54">
        <v>1</v>
      </c>
      <c r="C102" s="53">
        <v>8040262</v>
      </c>
      <c r="D102" s="54">
        <v>7010262</v>
      </c>
      <c r="E102" s="144">
        <v>99</v>
      </c>
      <c r="F102" s="145" t="s">
        <v>23</v>
      </c>
      <c r="G102" s="145">
        <v>4911</v>
      </c>
      <c r="H102" s="56" t="s">
        <v>1161</v>
      </c>
      <c r="I102" s="57">
        <v>0.95340000000000003</v>
      </c>
      <c r="J102" s="58">
        <v>-3.15</v>
      </c>
      <c r="K102" s="59">
        <v>-9.81</v>
      </c>
      <c r="L102" s="58">
        <v>-9.81</v>
      </c>
      <c r="M102" s="60">
        <v>99</v>
      </c>
      <c r="N102" s="58">
        <v>-1.62</v>
      </c>
      <c r="O102" s="60">
        <v>67</v>
      </c>
      <c r="P102" s="58" t="s">
        <v>710</v>
      </c>
      <c r="Q102" s="60" t="s">
        <v>711</v>
      </c>
      <c r="R102" s="58" t="s">
        <v>710</v>
      </c>
      <c r="S102" s="60" t="s">
        <v>711</v>
      </c>
      <c r="T102" s="58" t="s">
        <v>710</v>
      </c>
      <c r="U102" s="60" t="s">
        <v>711</v>
      </c>
      <c r="V102" s="58" t="s">
        <v>710</v>
      </c>
      <c r="W102" s="60" t="s">
        <v>711</v>
      </c>
      <c r="X102" s="58" t="s">
        <v>710</v>
      </c>
      <c r="Y102" s="60" t="s">
        <v>711</v>
      </c>
      <c r="Z102" s="63">
        <v>835</v>
      </c>
      <c r="AA102" s="64">
        <v>2316</v>
      </c>
      <c r="AB102" s="65">
        <v>53599</v>
      </c>
      <c r="AC102" s="66">
        <v>9253</v>
      </c>
      <c r="AD102" s="67">
        <v>87525</v>
      </c>
      <c r="AE102" s="68">
        <v>-6937</v>
      </c>
      <c r="AF102" s="69">
        <v>-33926</v>
      </c>
      <c r="AG102" s="64">
        <v>47633</v>
      </c>
      <c r="AH102" s="70">
        <v>-11.77</v>
      </c>
      <c r="AI102" s="59">
        <v>-21.71</v>
      </c>
      <c r="AJ102" s="71" t="s">
        <v>1070</v>
      </c>
      <c r="AK102" s="72" t="s">
        <v>1069</v>
      </c>
    </row>
    <row r="103" spans="1:37" ht="13.5" thickBot="1" x14ac:dyDescent="0.45">
      <c r="A103" s="53">
        <v>11010009</v>
      </c>
      <c r="B103" s="54">
        <v>1</v>
      </c>
      <c r="C103" s="53">
        <v>8010152</v>
      </c>
      <c r="D103" s="54">
        <v>7010113</v>
      </c>
      <c r="E103" s="74">
        <v>100</v>
      </c>
      <c r="F103" s="75" t="s">
        <v>68</v>
      </c>
      <c r="G103" s="75">
        <v>1115</v>
      </c>
      <c r="H103" s="76" t="s">
        <v>1160</v>
      </c>
      <c r="I103" s="77">
        <v>6.6527000000000003</v>
      </c>
      <c r="J103" s="78">
        <v>-2.87</v>
      </c>
      <c r="K103" s="79">
        <v>-9.91</v>
      </c>
      <c r="L103" s="78">
        <v>-9.91</v>
      </c>
      <c r="M103" s="80">
        <v>100</v>
      </c>
      <c r="N103" s="78">
        <v>-2.27</v>
      </c>
      <c r="O103" s="80">
        <v>70</v>
      </c>
      <c r="P103" s="78">
        <v>-0.83</v>
      </c>
      <c r="Q103" s="80">
        <v>43</v>
      </c>
      <c r="R103" s="78">
        <v>-0.23</v>
      </c>
      <c r="S103" s="80">
        <v>31</v>
      </c>
      <c r="T103" s="78">
        <v>-0.03</v>
      </c>
      <c r="U103" s="80">
        <v>24</v>
      </c>
      <c r="V103" s="78">
        <v>-0.1</v>
      </c>
      <c r="W103" s="80">
        <v>12</v>
      </c>
      <c r="X103" s="78" t="s">
        <v>710</v>
      </c>
      <c r="Y103" s="80" t="s">
        <v>711</v>
      </c>
      <c r="Z103" s="83">
        <v>113</v>
      </c>
      <c r="AA103" s="84"/>
      <c r="AB103" s="85"/>
      <c r="AC103" s="86">
        <v>227</v>
      </c>
      <c r="AD103" s="87">
        <v>1089</v>
      </c>
      <c r="AE103" s="88">
        <v>-227</v>
      </c>
      <c r="AF103" s="89">
        <v>-1089</v>
      </c>
      <c r="AG103" s="84">
        <v>14729</v>
      </c>
      <c r="AH103" s="90">
        <v>-4.33</v>
      </c>
      <c r="AI103" s="79">
        <v>-15.68</v>
      </c>
      <c r="AJ103" s="91" t="s">
        <v>947</v>
      </c>
      <c r="AK103" s="72" t="s">
        <v>948</v>
      </c>
    </row>
    <row r="104" spans="1:37" ht="13.15" x14ac:dyDescent="0.4">
      <c r="A104" s="53">
        <v>11010009</v>
      </c>
      <c r="B104" s="54">
        <v>1</v>
      </c>
      <c r="C104" s="53">
        <v>8010013</v>
      </c>
      <c r="D104" s="54">
        <v>7010105</v>
      </c>
      <c r="E104" s="92">
        <v>101</v>
      </c>
      <c r="F104" s="93" t="s">
        <v>9</v>
      </c>
      <c r="G104" s="93">
        <v>7040</v>
      </c>
      <c r="H104" s="94" t="s">
        <v>1159</v>
      </c>
      <c r="I104" s="95">
        <v>10.0489</v>
      </c>
      <c r="J104" s="96">
        <v>-4.83</v>
      </c>
      <c r="K104" s="97">
        <v>-10.9</v>
      </c>
      <c r="L104" s="96">
        <v>-10.9</v>
      </c>
      <c r="M104" s="98">
        <v>101</v>
      </c>
      <c r="N104" s="96" t="s">
        <v>710</v>
      </c>
      <c r="O104" s="98" t="s">
        <v>711</v>
      </c>
      <c r="P104" s="96" t="s">
        <v>710</v>
      </c>
      <c r="Q104" s="98" t="s">
        <v>711</v>
      </c>
      <c r="R104" s="96" t="s">
        <v>710</v>
      </c>
      <c r="S104" s="98" t="s">
        <v>711</v>
      </c>
      <c r="T104" s="96" t="s">
        <v>710</v>
      </c>
      <c r="U104" s="98" t="s">
        <v>711</v>
      </c>
      <c r="V104" s="96" t="s">
        <v>710</v>
      </c>
      <c r="W104" s="98" t="s">
        <v>711</v>
      </c>
      <c r="X104" s="96" t="s">
        <v>710</v>
      </c>
      <c r="Y104" s="98" t="s">
        <v>711</v>
      </c>
      <c r="Z104" s="101">
        <v>23</v>
      </c>
      <c r="AA104" s="102"/>
      <c r="AB104" s="103">
        <v>605</v>
      </c>
      <c r="AC104" s="104">
        <v>40</v>
      </c>
      <c r="AD104" s="105">
        <v>365</v>
      </c>
      <c r="AE104" s="106">
        <v>-40</v>
      </c>
      <c r="AF104" s="107">
        <v>240</v>
      </c>
      <c r="AG104" s="102">
        <v>2432</v>
      </c>
      <c r="AH104" s="108">
        <v>-6.33</v>
      </c>
      <c r="AI104" s="97">
        <v>-2.77</v>
      </c>
      <c r="AJ104" s="109" t="s">
        <v>712</v>
      </c>
      <c r="AK104" s="72" t="s">
        <v>713</v>
      </c>
    </row>
    <row r="105" spans="1:37" ht="13.15" x14ac:dyDescent="0.4">
      <c r="A105" s="53">
        <v>11010009</v>
      </c>
      <c r="B105" s="54">
        <v>1</v>
      </c>
      <c r="C105" s="53">
        <v>8010030</v>
      </c>
      <c r="D105" s="54">
        <v>7010002</v>
      </c>
      <c r="E105" s="144">
        <v>102</v>
      </c>
      <c r="F105" s="145" t="s">
        <v>113</v>
      </c>
      <c r="G105" s="145">
        <v>7294</v>
      </c>
      <c r="H105" s="56" t="s">
        <v>1158</v>
      </c>
      <c r="I105" s="57">
        <v>9.1592000000000002</v>
      </c>
      <c r="J105" s="58">
        <v>-0.84</v>
      </c>
      <c r="K105" s="59">
        <v>-12.5</v>
      </c>
      <c r="L105" s="58">
        <v>-12.5</v>
      </c>
      <c r="M105" s="60">
        <v>102</v>
      </c>
      <c r="N105" s="58">
        <v>-1.77</v>
      </c>
      <c r="O105" s="60">
        <v>69</v>
      </c>
      <c r="P105" s="58" t="s">
        <v>710</v>
      </c>
      <c r="Q105" s="60" t="s">
        <v>711</v>
      </c>
      <c r="R105" s="58" t="s">
        <v>710</v>
      </c>
      <c r="S105" s="60" t="s">
        <v>711</v>
      </c>
      <c r="T105" s="58" t="s">
        <v>710</v>
      </c>
      <c r="U105" s="60" t="s">
        <v>711</v>
      </c>
      <c r="V105" s="58" t="s">
        <v>710</v>
      </c>
      <c r="W105" s="60" t="s">
        <v>711</v>
      </c>
      <c r="X105" s="58" t="s">
        <v>710</v>
      </c>
      <c r="Y105" s="60" t="s">
        <v>711</v>
      </c>
      <c r="Z105" s="63">
        <v>321</v>
      </c>
      <c r="AA105" s="64">
        <v>113</v>
      </c>
      <c r="AB105" s="65">
        <v>2900</v>
      </c>
      <c r="AC105" s="66">
        <v>76</v>
      </c>
      <c r="AD105" s="67">
        <v>1652</v>
      </c>
      <c r="AE105" s="68">
        <v>37</v>
      </c>
      <c r="AF105" s="69">
        <v>1248</v>
      </c>
      <c r="AG105" s="64">
        <v>5311</v>
      </c>
      <c r="AH105" s="70">
        <v>-0.14000000000000001</v>
      </c>
      <c r="AI105" s="59">
        <v>11.87</v>
      </c>
      <c r="AJ105" s="71" t="s">
        <v>862</v>
      </c>
      <c r="AK105" s="72" t="s">
        <v>863</v>
      </c>
    </row>
    <row r="106" spans="1:37" ht="13.15" x14ac:dyDescent="0.4">
      <c r="A106" s="53">
        <v>11010009</v>
      </c>
      <c r="B106" s="54">
        <v>1</v>
      </c>
      <c r="C106" s="53">
        <v>8010030</v>
      </c>
      <c r="D106" s="54">
        <v>7010002</v>
      </c>
      <c r="E106" s="144">
        <v>103</v>
      </c>
      <c r="F106" s="145" t="s">
        <v>185</v>
      </c>
      <c r="G106" s="145">
        <v>7994</v>
      </c>
      <c r="H106" s="56" t="s">
        <v>1157</v>
      </c>
      <c r="I106" s="57">
        <v>11.7973</v>
      </c>
      <c r="J106" s="58">
        <v>-0.89</v>
      </c>
      <c r="K106" s="59">
        <v>-12.8</v>
      </c>
      <c r="L106" s="58">
        <v>-12.8</v>
      </c>
      <c r="M106" s="60">
        <v>103</v>
      </c>
      <c r="N106" s="58">
        <v>-2.31</v>
      </c>
      <c r="O106" s="60">
        <v>71</v>
      </c>
      <c r="P106" s="58">
        <v>-2.94</v>
      </c>
      <c r="Q106" s="60">
        <v>45</v>
      </c>
      <c r="R106" s="58" t="s">
        <v>710</v>
      </c>
      <c r="S106" s="60" t="s">
        <v>711</v>
      </c>
      <c r="T106" s="58" t="s">
        <v>710</v>
      </c>
      <c r="U106" s="60" t="s">
        <v>711</v>
      </c>
      <c r="V106" s="58" t="s">
        <v>710</v>
      </c>
      <c r="W106" s="60" t="s">
        <v>711</v>
      </c>
      <c r="X106" s="58" t="s">
        <v>710</v>
      </c>
      <c r="Y106" s="60" t="s">
        <v>711</v>
      </c>
      <c r="Z106" s="63">
        <v>92</v>
      </c>
      <c r="AA106" s="64">
        <v>80</v>
      </c>
      <c r="AB106" s="65">
        <v>691</v>
      </c>
      <c r="AC106" s="66">
        <v>81</v>
      </c>
      <c r="AD106" s="67">
        <v>529</v>
      </c>
      <c r="AE106" s="68">
        <v>-1</v>
      </c>
      <c r="AF106" s="69">
        <v>162</v>
      </c>
      <c r="AG106" s="64">
        <v>1235</v>
      </c>
      <c r="AH106" s="70">
        <v>-0.99</v>
      </c>
      <c r="AI106" s="59">
        <v>-0.69</v>
      </c>
      <c r="AJ106" s="71" t="s">
        <v>862</v>
      </c>
      <c r="AK106" s="72" t="s">
        <v>863</v>
      </c>
    </row>
    <row r="107" spans="1:37" ht="13.15" x14ac:dyDescent="0.4">
      <c r="A107" s="53">
        <v>11010009</v>
      </c>
      <c r="B107" s="54">
        <v>1</v>
      </c>
      <c r="C107" s="53">
        <v>8010030</v>
      </c>
      <c r="D107" s="54">
        <v>7010002</v>
      </c>
      <c r="E107" s="144">
        <v>104</v>
      </c>
      <c r="F107" s="145" t="s">
        <v>196</v>
      </c>
      <c r="G107" s="145">
        <v>8994</v>
      </c>
      <c r="H107" s="56" t="s">
        <v>1156</v>
      </c>
      <c r="I107" s="57">
        <v>11.7325</v>
      </c>
      <c r="J107" s="58">
        <v>-0.93</v>
      </c>
      <c r="K107" s="59">
        <v>-13</v>
      </c>
      <c r="L107" s="58">
        <v>-13</v>
      </c>
      <c r="M107" s="60">
        <v>104</v>
      </c>
      <c r="N107" s="58">
        <v>-2.38</v>
      </c>
      <c r="O107" s="60">
        <v>72</v>
      </c>
      <c r="P107" s="58">
        <v>-3.06</v>
      </c>
      <c r="Q107" s="60">
        <v>46</v>
      </c>
      <c r="R107" s="58" t="s">
        <v>710</v>
      </c>
      <c r="S107" s="60" t="s">
        <v>711</v>
      </c>
      <c r="T107" s="58" t="s">
        <v>710</v>
      </c>
      <c r="U107" s="60" t="s">
        <v>711</v>
      </c>
      <c r="V107" s="58" t="s">
        <v>710</v>
      </c>
      <c r="W107" s="60" t="s">
        <v>711</v>
      </c>
      <c r="X107" s="58" t="s">
        <v>710</v>
      </c>
      <c r="Y107" s="60" t="s">
        <v>711</v>
      </c>
      <c r="Z107" s="63">
        <v>172</v>
      </c>
      <c r="AA107" s="64">
        <v>29</v>
      </c>
      <c r="AB107" s="65">
        <v>559</v>
      </c>
      <c r="AC107" s="66">
        <v>4</v>
      </c>
      <c r="AD107" s="67">
        <v>281</v>
      </c>
      <c r="AE107" s="68">
        <v>25</v>
      </c>
      <c r="AF107" s="69">
        <v>278</v>
      </c>
      <c r="AG107" s="64">
        <v>1861</v>
      </c>
      <c r="AH107" s="70">
        <v>0.44</v>
      </c>
      <c r="AI107" s="59">
        <v>1.69</v>
      </c>
      <c r="AJ107" s="71" t="s">
        <v>862</v>
      </c>
      <c r="AK107" s="72" t="s">
        <v>863</v>
      </c>
    </row>
    <row r="108" spans="1:37" ht="13.15" x14ac:dyDescent="0.4">
      <c r="A108" s="53">
        <v>11010009</v>
      </c>
      <c r="B108" s="54">
        <v>1</v>
      </c>
      <c r="C108" s="53">
        <v>8040238</v>
      </c>
      <c r="D108" s="54">
        <v>7010238</v>
      </c>
      <c r="E108" s="144">
        <v>105</v>
      </c>
      <c r="F108" s="145" t="s">
        <v>20</v>
      </c>
      <c r="G108" s="145">
        <v>4474</v>
      </c>
      <c r="H108" s="56" t="s">
        <v>1155</v>
      </c>
      <c r="I108" s="57">
        <v>6.1440999999999999</v>
      </c>
      <c r="J108" s="58">
        <v>-3.56</v>
      </c>
      <c r="K108" s="59">
        <v>-13.7</v>
      </c>
      <c r="L108" s="58">
        <v>-13.7</v>
      </c>
      <c r="M108" s="60">
        <v>105</v>
      </c>
      <c r="N108" s="58">
        <v>-1.25</v>
      </c>
      <c r="O108" s="60">
        <v>57</v>
      </c>
      <c r="P108" s="58">
        <v>0.62</v>
      </c>
      <c r="Q108" s="60">
        <v>21</v>
      </c>
      <c r="R108" s="58" t="s">
        <v>710</v>
      </c>
      <c r="S108" s="60" t="s">
        <v>711</v>
      </c>
      <c r="T108" s="58" t="s">
        <v>710</v>
      </c>
      <c r="U108" s="60" t="s">
        <v>711</v>
      </c>
      <c r="V108" s="58" t="s">
        <v>710</v>
      </c>
      <c r="W108" s="60" t="s">
        <v>711</v>
      </c>
      <c r="X108" s="58" t="s">
        <v>710</v>
      </c>
      <c r="Y108" s="60" t="s">
        <v>711</v>
      </c>
      <c r="Z108" s="63">
        <v>237</v>
      </c>
      <c r="AA108" s="64"/>
      <c r="AB108" s="65"/>
      <c r="AC108" s="66"/>
      <c r="AD108" s="67"/>
      <c r="AE108" s="68"/>
      <c r="AF108" s="69"/>
      <c r="AG108" s="64">
        <v>68613</v>
      </c>
      <c r="AH108" s="70">
        <v>-9</v>
      </c>
      <c r="AI108" s="59">
        <v>2.5299999999999998</v>
      </c>
      <c r="AJ108" s="71" t="s">
        <v>1083</v>
      </c>
      <c r="AK108" s="72" t="s">
        <v>1083</v>
      </c>
    </row>
    <row r="109" spans="1:37" ht="13.15" x14ac:dyDescent="0.4">
      <c r="A109" s="53">
        <v>11010009</v>
      </c>
      <c r="B109" s="54">
        <v>1</v>
      </c>
      <c r="C109" s="53">
        <v>8010091</v>
      </c>
      <c r="D109" s="54">
        <v>7010015</v>
      </c>
      <c r="E109" s="144">
        <v>106</v>
      </c>
      <c r="F109" s="145" t="s">
        <v>1154</v>
      </c>
      <c r="G109" s="145">
        <v>2101</v>
      </c>
      <c r="H109" s="56" t="s">
        <v>1153</v>
      </c>
      <c r="I109" s="57" t="s">
        <v>959</v>
      </c>
      <c r="J109" s="58"/>
      <c r="K109" s="59"/>
      <c r="L109" s="58" t="s">
        <v>710</v>
      </c>
      <c r="M109" s="60" t="s">
        <v>711</v>
      </c>
      <c r="N109" s="58" t="s">
        <v>710</v>
      </c>
      <c r="O109" s="60" t="s">
        <v>711</v>
      </c>
      <c r="P109" s="58" t="s">
        <v>710</v>
      </c>
      <c r="Q109" s="60" t="s">
        <v>711</v>
      </c>
      <c r="R109" s="58" t="s">
        <v>710</v>
      </c>
      <c r="S109" s="60" t="s">
        <v>711</v>
      </c>
      <c r="T109" s="58" t="s">
        <v>710</v>
      </c>
      <c r="U109" s="60" t="s">
        <v>711</v>
      </c>
      <c r="V109" s="58" t="s">
        <v>710</v>
      </c>
      <c r="W109" s="60" t="s">
        <v>711</v>
      </c>
      <c r="X109" s="58" t="s">
        <v>710</v>
      </c>
      <c r="Y109" s="60" t="s">
        <v>711</v>
      </c>
      <c r="Z109" s="63"/>
      <c r="AA109" s="64"/>
      <c r="AB109" s="65">
        <v>224</v>
      </c>
      <c r="AC109" s="66"/>
      <c r="AD109" s="67">
        <v>480</v>
      </c>
      <c r="AE109" s="68"/>
      <c r="AF109" s="69">
        <v>-256</v>
      </c>
      <c r="AG109" s="64"/>
      <c r="AH109" s="70"/>
      <c r="AI109" s="59"/>
      <c r="AJ109" s="71" t="s">
        <v>793</v>
      </c>
      <c r="AK109" s="72" t="s">
        <v>794</v>
      </c>
    </row>
    <row r="110" spans="1:37" ht="13.15" x14ac:dyDescent="0.4">
      <c r="A110" s="53">
        <v>11010009</v>
      </c>
      <c r="B110" s="54">
        <v>1</v>
      </c>
      <c r="C110" s="53">
        <v>8040304</v>
      </c>
      <c r="D110" s="54">
        <v>7010217</v>
      </c>
      <c r="E110" s="144">
        <v>107</v>
      </c>
      <c r="F110" s="145" t="s">
        <v>1152</v>
      </c>
      <c r="G110" s="145">
        <v>4563</v>
      </c>
      <c r="H110" s="56" t="s">
        <v>1151</v>
      </c>
      <c r="I110" s="57" t="s">
        <v>959</v>
      </c>
      <c r="J110" s="58"/>
      <c r="K110" s="59"/>
      <c r="L110" s="58" t="s">
        <v>710</v>
      </c>
      <c r="M110" s="60" t="s">
        <v>711</v>
      </c>
      <c r="N110" s="58" t="s">
        <v>710</v>
      </c>
      <c r="O110" s="60" t="s">
        <v>711</v>
      </c>
      <c r="P110" s="58" t="s">
        <v>710</v>
      </c>
      <c r="Q110" s="60" t="s">
        <v>711</v>
      </c>
      <c r="R110" s="58" t="s">
        <v>710</v>
      </c>
      <c r="S110" s="60" t="s">
        <v>711</v>
      </c>
      <c r="T110" s="58" t="s">
        <v>710</v>
      </c>
      <c r="U110" s="60" t="s">
        <v>711</v>
      </c>
      <c r="V110" s="58" t="s">
        <v>710</v>
      </c>
      <c r="W110" s="60" t="s">
        <v>711</v>
      </c>
      <c r="X110" s="58" t="s">
        <v>710</v>
      </c>
      <c r="Y110" s="60" t="s">
        <v>711</v>
      </c>
      <c r="Z110" s="63"/>
      <c r="AA110" s="64"/>
      <c r="AB110" s="65">
        <v>63532</v>
      </c>
      <c r="AC110" s="66"/>
      <c r="AD110" s="67">
        <v>10916</v>
      </c>
      <c r="AE110" s="68"/>
      <c r="AF110" s="69">
        <v>52616</v>
      </c>
      <c r="AG110" s="64"/>
      <c r="AH110" s="70"/>
      <c r="AI110" s="59"/>
      <c r="AJ110" s="71" t="s">
        <v>830</v>
      </c>
      <c r="AK110" s="72" t="s">
        <v>830</v>
      </c>
    </row>
    <row r="111" spans="1:37" ht="13.15" x14ac:dyDescent="0.4">
      <c r="A111" s="53">
        <v>11010009</v>
      </c>
      <c r="B111" s="54">
        <v>1</v>
      </c>
      <c r="C111" s="53">
        <v>8040304</v>
      </c>
      <c r="D111" s="54">
        <v>7010217</v>
      </c>
      <c r="E111" s="144">
        <v>108</v>
      </c>
      <c r="F111" s="145" t="s">
        <v>1150</v>
      </c>
      <c r="G111" s="145">
        <v>5563</v>
      </c>
      <c r="H111" s="56" t="s">
        <v>1149</v>
      </c>
      <c r="I111" s="57" t="s">
        <v>959</v>
      </c>
      <c r="J111" s="58"/>
      <c r="K111" s="59"/>
      <c r="L111" s="58" t="s">
        <v>710</v>
      </c>
      <c r="M111" s="60" t="s">
        <v>711</v>
      </c>
      <c r="N111" s="58" t="s">
        <v>710</v>
      </c>
      <c r="O111" s="60" t="s">
        <v>711</v>
      </c>
      <c r="P111" s="58" t="s">
        <v>710</v>
      </c>
      <c r="Q111" s="60" t="s">
        <v>711</v>
      </c>
      <c r="R111" s="58" t="s">
        <v>710</v>
      </c>
      <c r="S111" s="60" t="s">
        <v>711</v>
      </c>
      <c r="T111" s="58" t="s">
        <v>710</v>
      </c>
      <c r="U111" s="60" t="s">
        <v>711</v>
      </c>
      <c r="V111" s="58" t="s">
        <v>710</v>
      </c>
      <c r="W111" s="60" t="s">
        <v>711</v>
      </c>
      <c r="X111" s="58" t="s">
        <v>710</v>
      </c>
      <c r="Y111" s="60" t="s">
        <v>711</v>
      </c>
      <c r="Z111" s="63"/>
      <c r="AA111" s="64"/>
      <c r="AB111" s="65">
        <v>3834</v>
      </c>
      <c r="AC111" s="66"/>
      <c r="AD111" s="67">
        <v>915</v>
      </c>
      <c r="AE111" s="68"/>
      <c r="AF111" s="69">
        <v>2919</v>
      </c>
      <c r="AG111" s="64"/>
      <c r="AH111" s="70"/>
      <c r="AI111" s="59"/>
      <c r="AJ111" s="71" t="s">
        <v>830</v>
      </c>
      <c r="AK111" s="72" t="s">
        <v>830</v>
      </c>
    </row>
    <row r="112" spans="1:37" ht="13.15" x14ac:dyDescent="0.4">
      <c r="A112" s="53">
        <v>11010009</v>
      </c>
      <c r="B112" s="54">
        <v>1</v>
      </c>
      <c r="C112" s="53">
        <v>8030244</v>
      </c>
      <c r="D112" s="54">
        <v>7010244</v>
      </c>
      <c r="E112" s="144">
        <v>109</v>
      </c>
      <c r="F112" s="145" t="s">
        <v>132</v>
      </c>
      <c r="G112" s="145">
        <v>4557</v>
      </c>
      <c r="H112" s="56" t="s">
        <v>1148</v>
      </c>
      <c r="I112" s="57" t="s">
        <v>959</v>
      </c>
      <c r="J112" s="58"/>
      <c r="K112" s="59"/>
      <c r="L112" s="58" t="s">
        <v>710</v>
      </c>
      <c r="M112" s="60" t="s">
        <v>711</v>
      </c>
      <c r="N112" s="58" t="s">
        <v>710</v>
      </c>
      <c r="O112" s="60" t="s">
        <v>711</v>
      </c>
      <c r="P112" s="58" t="s">
        <v>710</v>
      </c>
      <c r="Q112" s="60" t="s">
        <v>711</v>
      </c>
      <c r="R112" s="58" t="s">
        <v>710</v>
      </c>
      <c r="S112" s="60" t="s">
        <v>711</v>
      </c>
      <c r="T112" s="58" t="s">
        <v>710</v>
      </c>
      <c r="U112" s="60" t="s">
        <v>711</v>
      </c>
      <c r="V112" s="58" t="s">
        <v>710</v>
      </c>
      <c r="W112" s="60" t="s">
        <v>711</v>
      </c>
      <c r="X112" s="58" t="s">
        <v>710</v>
      </c>
      <c r="Y112" s="60" t="s">
        <v>711</v>
      </c>
      <c r="Z112" s="63">
        <v>868</v>
      </c>
      <c r="AA112" s="64"/>
      <c r="AB112" s="65">
        <v>1000</v>
      </c>
      <c r="AC112" s="66"/>
      <c r="AD112" s="67">
        <v>1440</v>
      </c>
      <c r="AE112" s="68"/>
      <c r="AF112" s="69">
        <v>-440</v>
      </c>
      <c r="AG112" s="64">
        <v>3442</v>
      </c>
      <c r="AH112" s="70"/>
      <c r="AI112" s="59"/>
      <c r="AJ112" s="71" t="s">
        <v>1037</v>
      </c>
      <c r="AK112" s="72" t="s">
        <v>1038</v>
      </c>
    </row>
    <row r="113" spans="1:37" ht="13.5" thickBot="1" x14ac:dyDescent="0.45">
      <c r="A113" s="53">
        <v>11010009</v>
      </c>
      <c r="B113" s="54">
        <v>1</v>
      </c>
      <c r="C113" s="53">
        <v>8030244</v>
      </c>
      <c r="D113" s="54">
        <v>7010244</v>
      </c>
      <c r="E113" s="55">
        <v>110</v>
      </c>
      <c r="F113" s="41" t="s">
        <v>1147</v>
      </c>
      <c r="G113" s="41">
        <v>5168</v>
      </c>
      <c r="H113" s="146" t="s">
        <v>1146</v>
      </c>
      <c r="I113" s="147" t="s">
        <v>959</v>
      </c>
      <c r="J113" s="148"/>
      <c r="K113" s="149"/>
      <c r="L113" s="148" t="s">
        <v>710</v>
      </c>
      <c r="M113" s="150" t="s">
        <v>711</v>
      </c>
      <c r="N113" s="148" t="s">
        <v>710</v>
      </c>
      <c r="O113" s="150" t="s">
        <v>711</v>
      </c>
      <c r="P113" s="148" t="s">
        <v>710</v>
      </c>
      <c r="Q113" s="150" t="s">
        <v>711</v>
      </c>
      <c r="R113" s="148" t="s">
        <v>710</v>
      </c>
      <c r="S113" s="150" t="s">
        <v>711</v>
      </c>
      <c r="T113" s="148" t="s">
        <v>710</v>
      </c>
      <c r="U113" s="150" t="s">
        <v>711</v>
      </c>
      <c r="V113" s="148" t="s">
        <v>710</v>
      </c>
      <c r="W113" s="150" t="s">
        <v>711</v>
      </c>
      <c r="X113" s="148" t="s">
        <v>710</v>
      </c>
      <c r="Y113" s="150" t="s">
        <v>711</v>
      </c>
      <c r="Z113" s="153">
        <v>26</v>
      </c>
      <c r="AA113" s="154"/>
      <c r="AB113" s="155"/>
      <c r="AC113" s="156"/>
      <c r="AD113" s="157"/>
      <c r="AE113" s="158"/>
      <c r="AF113" s="159"/>
      <c r="AG113" s="154">
        <v>8182</v>
      </c>
      <c r="AH113" s="160"/>
      <c r="AI113" s="149"/>
      <c r="AJ113" s="161" t="s">
        <v>1037</v>
      </c>
      <c r="AK113" s="72" t="s">
        <v>1038</v>
      </c>
    </row>
    <row r="114" spans="1:37" ht="13.5" thickBot="1" x14ac:dyDescent="0.45">
      <c r="A114" s="53"/>
      <c r="B114" s="54">
        <v>2</v>
      </c>
      <c r="C114" s="53" t="s">
        <v>966</v>
      </c>
      <c r="D114" s="54" t="s">
        <v>966</v>
      </c>
      <c r="E114" s="292" t="s">
        <v>674</v>
      </c>
      <c r="F114" s="21" t="s">
        <v>967</v>
      </c>
      <c r="G114" s="21" t="s">
        <v>710</v>
      </c>
      <c r="H114" s="162" t="s">
        <v>968</v>
      </c>
      <c r="I114" s="163" t="s">
        <v>959</v>
      </c>
      <c r="J114" s="164">
        <v>-1.45</v>
      </c>
      <c r="K114" s="165">
        <v>-5.12</v>
      </c>
      <c r="L114" s="164">
        <v>-5.12</v>
      </c>
      <c r="M114" s="166">
        <v>105</v>
      </c>
      <c r="N114" s="164">
        <v>-0.71</v>
      </c>
      <c r="O114" s="167">
        <v>73</v>
      </c>
      <c r="P114" s="164">
        <v>0.42</v>
      </c>
      <c r="Q114" s="167">
        <v>46</v>
      </c>
      <c r="R114" s="164">
        <v>2.13</v>
      </c>
      <c r="S114" s="167">
        <v>31</v>
      </c>
      <c r="T114" s="164">
        <v>1.88</v>
      </c>
      <c r="U114" s="167">
        <v>25</v>
      </c>
      <c r="V114" s="164">
        <v>1.41</v>
      </c>
      <c r="W114" s="167">
        <v>14</v>
      </c>
      <c r="X114" s="164">
        <v>2.76</v>
      </c>
      <c r="Y114" s="167">
        <v>5</v>
      </c>
      <c r="Z114" s="170">
        <v>484316</v>
      </c>
      <c r="AA114" s="171">
        <v>252597</v>
      </c>
      <c r="AB114" s="172">
        <v>6701242</v>
      </c>
      <c r="AC114" s="173">
        <v>550355</v>
      </c>
      <c r="AD114" s="174">
        <v>5540257</v>
      </c>
      <c r="AE114" s="175">
        <v>-297758</v>
      </c>
      <c r="AF114" s="166">
        <v>1160985</v>
      </c>
      <c r="AG114" s="175">
        <v>17610190</v>
      </c>
      <c r="AH114" s="176"/>
      <c r="AI114" s="177"/>
      <c r="AJ114" s="178"/>
    </row>
    <row r="115" spans="1:37" ht="13.5" thickBot="1" x14ac:dyDescent="0.45">
      <c r="A115" s="53"/>
      <c r="B115" s="54">
        <v>3</v>
      </c>
      <c r="C115" s="53" t="s">
        <v>966</v>
      </c>
      <c r="D115" s="54" t="s">
        <v>966</v>
      </c>
      <c r="E115" s="22" t="s">
        <v>674</v>
      </c>
      <c r="F115" s="21" t="s">
        <v>967</v>
      </c>
      <c r="G115" s="21" t="s">
        <v>710</v>
      </c>
      <c r="H115" s="162" t="s">
        <v>969</v>
      </c>
      <c r="I115" s="163"/>
      <c r="J115" s="179">
        <v>-1.4</v>
      </c>
      <c r="K115" s="180">
        <v>-4.3099999999999996</v>
      </c>
      <c r="L115" s="179">
        <v>-4.3099999999999996</v>
      </c>
      <c r="M115" s="181" t="s">
        <v>711</v>
      </c>
      <c r="N115" s="179">
        <v>-1.0900000000000001</v>
      </c>
      <c r="O115" s="182" t="s">
        <v>711</v>
      </c>
      <c r="P115" s="179"/>
      <c r="Q115" s="182" t="s">
        <v>711</v>
      </c>
      <c r="R115" s="179">
        <v>1.24</v>
      </c>
      <c r="S115" s="182" t="s">
        <v>711</v>
      </c>
      <c r="T115" s="179">
        <v>0.89</v>
      </c>
      <c r="U115" s="181" t="s">
        <v>711</v>
      </c>
      <c r="V115" s="179">
        <v>0.71</v>
      </c>
      <c r="W115" s="181" t="s">
        <v>711</v>
      </c>
      <c r="X115" s="179">
        <v>1.98</v>
      </c>
      <c r="Y115" s="181"/>
      <c r="Z115" s="185"/>
      <c r="AA115" s="186"/>
      <c r="AB115" s="187"/>
      <c r="AC115" s="188"/>
      <c r="AD115" s="189"/>
      <c r="AE115" s="190"/>
      <c r="AF115" s="181"/>
      <c r="AG115" s="191"/>
      <c r="AH115" s="162"/>
      <c r="AI115" s="162"/>
      <c r="AJ115" s="178"/>
    </row>
    <row r="116" spans="1:37" ht="13.15" x14ac:dyDescent="0.4">
      <c r="E116" s="192" t="s">
        <v>970</v>
      </c>
      <c r="F116" s="193"/>
      <c r="G116" s="193"/>
      <c r="H116" s="194"/>
      <c r="I116" s="195"/>
      <c r="J116" s="196"/>
      <c r="K116" s="196"/>
      <c r="L116" s="197"/>
      <c r="M116" s="198"/>
      <c r="N116" s="197"/>
      <c r="O116" s="198"/>
      <c r="P116" s="197"/>
      <c r="Q116" s="198"/>
      <c r="R116" s="197"/>
      <c r="S116" s="198"/>
      <c r="T116" s="197"/>
      <c r="U116" s="198"/>
      <c r="V116" s="197"/>
      <c r="W116" s="198"/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4"/>
      <c r="AI116" s="194"/>
      <c r="AJ116" s="199"/>
    </row>
    <row r="117" spans="1:37" ht="17.649999999999999" x14ac:dyDescent="0.5">
      <c r="A117" s="39" t="s">
        <v>648</v>
      </c>
      <c r="B117" s="40" t="s">
        <v>690</v>
      </c>
      <c r="C117" s="39" t="s">
        <v>691</v>
      </c>
      <c r="D117" s="40" t="s">
        <v>692</v>
      </c>
      <c r="H117" s="201" t="s">
        <v>971</v>
      </c>
      <c r="I117" s="202"/>
      <c r="J117" s="203"/>
      <c r="K117" s="203"/>
      <c r="L117" s="203"/>
      <c r="M117" s="204"/>
      <c r="N117" s="203"/>
      <c r="O117" s="204"/>
      <c r="P117" s="203"/>
      <c r="Q117" s="204"/>
      <c r="R117" s="203"/>
      <c r="S117" s="204"/>
      <c r="T117" s="203"/>
      <c r="U117" s="204"/>
      <c r="V117" s="203"/>
      <c r="W117" s="204"/>
      <c r="X117" s="203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5"/>
    </row>
    <row r="118" spans="1:37" ht="18" thickBot="1" x14ac:dyDescent="0.55000000000000004">
      <c r="E118" s="206"/>
      <c r="F118" s="207"/>
      <c r="G118" s="207"/>
      <c r="H118" s="291"/>
      <c r="I118" s="290"/>
      <c r="J118" s="289"/>
      <c r="K118" s="289"/>
      <c r="L118" s="289"/>
      <c r="M118" s="288"/>
      <c r="N118" s="289"/>
      <c r="O118" s="288"/>
      <c r="P118" s="289"/>
      <c r="Q118" s="288"/>
      <c r="R118" s="289"/>
      <c r="S118" s="288"/>
      <c r="T118" s="289"/>
      <c r="U118" s="288"/>
      <c r="V118" s="289"/>
      <c r="W118" s="288"/>
      <c r="X118" s="289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7"/>
    </row>
    <row r="119" spans="1:37" ht="13.15" x14ac:dyDescent="0.4">
      <c r="A119" s="53">
        <v>11010009</v>
      </c>
      <c r="B119" s="54">
        <v>4</v>
      </c>
      <c r="C119" s="53">
        <v>8010022</v>
      </c>
      <c r="D119" s="54">
        <v>7010012</v>
      </c>
      <c r="E119" s="229">
        <v>111</v>
      </c>
      <c r="F119" s="230" t="s">
        <v>1145</v>
      </c>
      <c r="G119" s="145">
        <v>5240</v>
      </c>
      <c r="H119" s="212" t="s">
        <v>1144</v>
      </c>
      <c r="I119" s="286">
        <v>96.639700000000005</v>
      </c>
      <c r="J119" s="285">
        <v>-0.97</v>
      </c>
      <c r="K119" s="284"/>
      <c r="L119" s="282" t="s">
        <v>710</v>
      </c>
      <c r="M119" s="283" t="s">
        <v>711</v>
      </c>
      <c r="N119" s="282" t="s">
        <v>710</v>
      </c>
      <c r="O119" s="283" t="s">
        <v>711</v>
      </c>
      <c r="P119" s="282" t="s">
        <v>710</v>
      </c>
      <c r="Q119" s="283" t="s">
        <v>711</v>
      </c>
      <c r="R119" s="282" t="s">
        <v>710</v>
      </c>
      <c r="S119" s="283" t="s">
        <v>711</v>
      </c>
      <c r="T119" s="282" t="s">
        <v>710</v>
      </c>
      <c r="U119" s="283" t="s">
        <v>711</v>
      </c>
      <c r="V119" s="282" t="s">
        <v>710</v>
      </c>
      <c r="W119" s="283" t="s">
        <v>711</v>
      </c>
      <c r="X119" s="282" t="s">
        <v>710</v>
      </c>
      <c r="Y119" s="281" t="s">
        <v>711</v>
      </c>
      <c r="Z119" s="280">
        <v>13477</v>
      </c>
      <c r="AA119" s="276">
        <v>9704</v>
      </c>
      <c r="AB119" s="279">
        <v>279716</v>
      </c>
      <c r="AC119" s="278">
        <v>12861</v>
      </c>
      <c r="AD119" s="277">
        <v>46366</v>
      </c>
      <c r="AE119" s="276">
        <v>-3157</v>
      </c>
      <c r="AF119" s="277">
        <v>233350</v>
      </c>
      <c r="AG119" s="276">
        <v>424843</v>
      </c>
      <c r="AH119" s="275">
        <v>-1.71</v>
      </c>
      <c r="AI119" s="274"/>
      <c r="AJ119" s="273" t="s">
        <v>764</v>
      </c>
      <c r="AK119" s="72" t="s">
        <v>765</v>
      </c>
    </row>
    <row r="120" spans="1:37" ht="13.15" x14ac:dyDescent="0.4">
      <c r="A120" s="53">
        <v>11010009</v>
      </c>
      <c r="B120" s="54">
        <v>4</v>
      </c>
      <c r="C120" s="53">
        <v>8020072</v>
      </c>
      <c r="D120" s="54">
        <v>7010140</v>
      </c>
      <c r="E120" s="229">
        <v>112</v>
      </c>
      <c r="F120" s="230" t="s">
        <v>1143</v>
      </c>
      <c r="G120" s="145">
        <v>5262</v>
      </c>
      <c r="H120" s="56" t="s">
        <v>1142</v>
      </c>
      <c r="I120" s="272">
        <v>290.11369999999999</v>
      </c>
      <c r="J120" s="271">
        <v>-0.56000000000000005</v>
      </c>
      <c r="K120" s="270"/>
      <c r="L120" s="268" t="s">
        <v>710</v>
      </c>
      <c r="M120" s="269" t="s">
        <v>711</v>
      </c>
      <c r="N120" s="268" t="s">
        <v>710</v>
      </c>
      <c r="O120" s="269" t="s">
        <v>711</v>
      </c>
      <c r="P120" s="268" t="s">
        <v>710</v>
      </c>
      <c r="Q120" s="269" t="s">
        <v>711</v>
      </c>
      <c r="R120" s="268" t="s">
        <v>710</v>
      </c>
      <c r="S120" s="269" t="s">
        <v>711</v>
      </c>
      <c r="T120" s="268" t="s">
        <v>710</v>
      </c>
      <c r="U120" s="269" t="s">
        <v>711</v>
      </c>
      <c r="V120" s="268" t="s">
        <v>710</v>
      </c>
      <c r="W120" s="269" t="s">
        <v>711</v>
      </c>
      <c r="X120" s="268" t="s">
        <v>710</v>
      </c>
      <c r="Y120" s="267" t="s">
        <v>711</v>
      </c>
      <c r="Z120" s="266">
        <v>294</v>
      </c>
      <c r="AA120" s="262">
        <v>1500</v>
      </c>
      <c r="AB120" s="265">
        <v>7082</v>
      </c>
      <c r="AC120" s="264">
        <v>115</v>
      </c>
      <c r="AD120" s="263">
        <v>202</v>
      </c>
      <c r="AE120" s="262">
        <v>1385</v>
      </c>
      <c r="AF120" s="263">
        <v>6880</v>
      </c>
      <c r="AG120" s="262">
        <v>7282</v>
      </c>
      <c r="AH120" s="261">
        <v>23.5</v>
      </c>
      <c r="AI120" s="260"/>
      <c r="AJ120" s="259" t="s">
        <v>914</v>
      </c>
      <c r="AK120" s="72" t="s">
        <v>915</v>
      </c>
    </row>
    <row r="121" spans="1:37" ht="13.15" x14ac:dyDescent="0.4">
      <c r="A121" s="53">
        <v>11010009</v>
      </c>
      <c r="B121" s="54">
        <v>4</v>
      </c>
      <c r="C121" s="53">
        <v>8050272</v>
      </c>
      <c r="D121" s="54">
        <v>7010021</v>
      </c>
      <c r="E121" s="229">
        <v>113</v>
      </c>
      <c r="F121" s="230" t="s">
        <v>1141</v>
      </c>
      <c r="G121" s="145">
        <v>5266</v>
      </c>
      <c r="H121" s="56" t="s">
        <v>1140</v>
      </c>
      <c r="I121" s="272">
        <v>96.953000000000003</v>
      </c>
      <c r="J121" s="271">
        <v>-1.25</v>
      </c>
      <c r="K121" s="270"/>
      <c r="L121" s="268" t="s">
        <v>710</v>
      </c>
      <c r="M121" s="269" t="s">
        <v>711</v>
      </c>
      <c r="N121" s="268" t="s">
        <v>710</v>
      </c>
      <c r="O121" s="269" t="s">
        <v>711</v>
      </c>
      <c r="P121" s="268" t="s">
        <v>710</v>
      </c>
      <c r="Q121" s="269" t="s">
        <v>711</v>
      </c>
      <c r="R121" s="268" t="s">
        <v>710</v>
      </c>
      <c r="S121" s="269" t="s">
        <v>711</v>
      </c>
      <c r="T121" s="268" t="s">
        <v>710</v>
      </c>
      <c r="U121" s="269" t="s">
        <v>711</v>
      </c>
      <c r="V121" s="268" t="s">
        <v>710</v>
      </c>
      <c r="W121" s="269" t="s">
        <v>711</v>
      </c>
      <c r="X121" s="268" t="s">
        <v>710</v>
      </c>
      <c r="Y121" s="267" t="s">
        <v>711</v>
      </c>
      <c r="Z121" s="266">
        <v>671</v>
      </c>
      <c r="AA121" s="262">
        <v>1145</v>
      </c>
      <c r="AB121" s="265">
        <v>47899</v>
      </c>
      <c r="AC121" s="264">
        <v>376</v>
      </c>
      <c r="AD121" s="263">
        <v>10966</v>
      </c>
      <c r="AE121" s="262">
        <v>769</v>
      </c>
      <c r="AF121" s="263">
        <v>36933</v>
      </c>
      <c r="AG121" s="262">
        <v>36039</v>
      </c>
      <c r="AH121" s="261">
        <v>0.89</v>
      </c>
      <c r="AI121" s="260"/>
      <c r="AJ121" s="259" t="s">
        <v>719</v>
      </c>
      <c r="AK121" s="72" t="s">
        <v>720</v>
      </c>
    </row>
    <row r="122" spans="1:37" ht="13.15" x14ac:dyDescent="0.4">
      <c r="A122" s="53">
        <v>11010009</v>
      </c>
      <c r="B122" s="54">
        <v>4</v>
      </c>
      <c r="C122" s="53">
        <v>8020089</v>
      </c>
      <c r="D122" s="54">
        <v>7010084</v>
      </c>
      <c r="E122" s="229">
        <v>114</v>
      </c>
      <c r="F122" s="230" t="s">
        <v>1139</v>
      </c>
      <c r="G122" s="145">
        <v>5271</v>
      </c>
      <c r="H122" s="56" t="s">
        <v>1138</v>
      </c>
      <c r="I122" s="272">
        <v>5.8661000000000003</v>
      </c>
      <c r="J122" s="271">
        <v>-0.65</v>
      </c>
      <c r="K122" s="270"/>
      <c r="L122" s="268" t="s">
        <v>710</v>
      </c>
      <c r="M122" s="269" t="s">
        <v>711</v>
      </c>
      <c r="N122" s="268" t="s">
        <v>710</v>
      </c>
      <c r="O122" s="269" t="s">
        <v>711</v>
      </c>
      <c r="P122" s="268" t="s">
        <v>710</v>
      </c>
      <c r="Q122" s="269" t="s">
        <v>711</v>
      </c>
      <c r="R122" s="268" t="s">
        <v>710</v>
      </c>
      <c r="S122" s="269" t="s">
        <v>711</v>
      </c>
      <c r="T122" s="268" t="s">
        <v>710</v>
      </c>
      <c r="U122" s="269" t="s">
        <v>711</v>
      </c>
      <c r="V122" s="268" t="s">
        <v>710</v>
      </c>
      <c r="W122" s="269" t="s">
        <v>711</v>
      </c>
      <c r="X122" s="268" t="s">
        <v>710</v>
      </c>
      <c r="Y122" s="267" t="s">
        <v>711</v>
      </c>
      <c r="Z122" s="266">
        <v>2770</v>
      </c>
      <c r="AA122" s="262">
        <v>13686</v>
      </c>
      <c r="AB122" s="265">
        <v>155161</v>
      </c>
      <c r="AC122" s="264">
        <v>3817</v>
      </c>
      <c r="AD122" s="263">
        <v>18195</v>
      </c>
      <c r="AE122" s="262">
        <v>9869</v>
      </c>
      <c r="AF122" s="263">
        <v>136966</v>
      </c>
      <c r="AG122" s="262">
        <v>135275</v>
      </c>
      <c r="AH122" s="261">
        <v>7.17</v>
      </c>
      <c r="AI122" s="260"/>
      <c r="AJ122" s="259" t="s">
        <v>818</v>
      </c>
      <c r="AK122" s="72" t="s">
        <v>819</v>
      </c>
    </row>
    <row r="123" spans="1:37" ht="13.15" x14ac:dyDescent="0.4">
      <c r="A123" s="53">
        <v>11010009</v>
      </c>
      <c r="B123" s="54">
        <v>4</v>
      </c>
      <c r="C123" s="53">
        <v>8010141</v>
      </c>
      <c r="D123" s="54">
        <v>7010031</v>
      </c>
      <c r="E123" s="229">
        <v>115</v>
      </c>
      <c r="F123" s="230" t="s">
        <v>1137</v>
      </c>
      <c r="G123" s="145">
        <v>5283</v>
      </c>
      <c r="H123" s="56" t="s">
        <v>1136</v>
      </c>
      <c r="I123" s="272">
        <v>9.6966000000000001</v>
      </c>
      <c r="J123" s="271">
        <v>-0.82</v>
      </c>
      <c r="K123" s="270"/>
      <c r="L123" s="268" t="s">
        <v>710</v>
      </c>
      <c r="M123" s="269" t="s">
        <v>711</v>
      </c>
      <c r="N123" s="268" t="s">
        <v>710</v>
      </c>
      <c r="O123" s="269" t="s">
        <v>711</v>
      </c>
      <c r="P123" s="268" t="s">
        <v>710</v>
      </c>
      <c r="Q123" s="269" t="s">
        <v>711</v>
      </c>
      <c r="R123" s="268" t="s">
        <v>710</v>
      </c>
      <c r="S123" s="269" t="s">
        <v>711</v>
      </c>
      <c r="T123" s="268" t="s">
        <v>710</v>
      </c>
      <c r="U123" s="269" t="s">
        <v>711</v>
      </c>
      <c r="V123" s="268" t="s">
        <v>710</v>
      </c>
      <c r="W123" s="269" t="s">
        <v>711</v>
      </c>
      <c r="X123" s="268" t="s">
        <v>710</v>
      </c>
      <c r="Y123" s="267" t="s">
        <v>711</v>
      </c>
      <c r="Z123" s="266">
        <v>35</v>
      </c>
      <c r="AA123" s="262">
        <v>251</v>
      </c>
      <c r="AB123" s="265">
        <v>864</v>
      </c>
      <c r="AC123" s="264"/>
      <c r="AD123" s="263">
        <v>10</v>
      </c>
      <c r="AE123" s="262">
        <v>251</v>
      </c>
      <c r="AF123" s="263">
        <v>854</v>
      </c>
      <c r="AG123" s="262">
        <v>1136</v>
      </c>
      <c r="AH123" s="261">
        <v>27.24</v>
      </c>
      <c r="AI123" s="260"/>
      <c r="AJ123" s="259" t="s">
        <v>825</v>
      </c>
      <c r="AK123" s="72" t="s">
        <v>988</v>
      </c>
    </row>
    <row r="124" spans="1:37" ht="13.15" x14ac:dyDescent="0.4">
      <c r="A124" s="53">
        <v>11010009</v>
      </c>
      <c r="B124" s="54">
        <v>4</v>
      </c>
      <c r="C124" s="53">
        <v>8050272</v>
      </c>
      <c r="D124" s="54">
        <v>7010021</v>
      </c>
      <c r="E124" s="229">
        <v>116</v>
      </c>
      <c r="F124" s="230" t="s">
        <v>1135</v>
      </c>
      <c r="G124" s="145">
        <v>5288</v>
      </c>
      <c r="H124" s="56" t="s">
        <v>1134</v>
      </c>
      <c r="I124" s="272">
        <v>99.755600000000001</v>
      </c>
      <c r="J124" s="271">
        <v>0.34</v>
      </c>
      <c r="K124" s="270"/>
      <c r="L124" s="268" t="s">
        <v>710</v>
      </c>
      <c r="M124" s="269" t="s">
        <v>711</v>
      </c>
      <c r="N124" s="268" t="s">
        <v>710</v>
      </c>
      <c r="O124" s="269" t="s">
        <v>711</v>
      </c>
      <c r="P124" s="268" t="s">
        <v>710</v>
      </c>
      <c r="Q124" s="269" t="s">
        <v>711</v>
      </c>
      <c r="R124" s="268" t="s">
        <v>710</v>
      </c>
      <c r="S124" s="269" t="s">
        <v>711</v>
      </c>
      <c r="T124" s="268" t="s">
        <v>710</v>
      </c>
      <c r="U124" s="269" t="s">
        <v>711</v>
      </c>
      <c r="V124" s="268" t="s">
        <v>710</v>
      </c>
      <c r="W124" s="269" t="s">
        <v>711</v>
      </c>
      <c r="X124" s="268" t="s">
        <v>710</v>
      </c>
      <c r="Y124" s="267" t="s">
        <v>711</v>
      </c>
      <c r="Z124" s="266">
        <v>91</v>
      </c>
      <c r="AA124" s="262">
        <v>11110</v>
      </c>
      <c r="AB124" s="265">
        <v>21410</v>
      </c>
      <c r="AC124" s="264"/>
      <c r="AD124" s="263"/>
      <c r="AE124" s="262">
        <v>11110</v>
      </c>
      <c r="AF124" s="263">
        <v>21410</v>
      </c>
      <c r="AG124" s="262">
        <v>21445</v>
      </c>
      <c r="AH124" s="261">
        <v>109.14</v>
      </c>
      <c r="AI124" s="260"/>
      <c r="AJ124" s="259" t="s">
        <v>719</v>
      </c>
      <c r="AK124" s="72" t="s">
        <v>720</v>
      </c>
    </row>
    <row r="125" spans="1:37" ht="13.15" x14ac:dyDescent="0.4">
      <c r="A125" s="53">
        <v>11010009</v>
      </c>
      <c r="B125" s="54">
        <v>4</v>
      </c>
      <c r="C125" s="53">
        <v>8010021</v>
      </c>
      <c r="D125" s="54">
        <v>7010058</v>
      </c>
      <c r="E125" s="229">
        <v>117</v>
      </c>
      <c r="F125" s="230" t="s">
        <v>1133</v>
      </c>
      <c r="G125" s="145">
        <v>5317</v>
      </c>
      <c r="H125" s="56" t="s">
        <v>1132</v>
      </c>
      <c r="I125" s="272">
        <v>9.6268999999999991</v>
      </c>
      <c r="J125" s="271">
        <v>-1.79</v>
      </c>
      <c r="K125" s="270"/>
      <c r="L125" s="268" t="s">
        <v>710</v>
      </c>
      <c r="M125" s="269" t="s">
        <v>711</v>
      </c>
      <c r="N125" s="268" t="s">
        <v>710</v>
      </c>
      <c r="O125" s="269" t="s">
        <v>711</v>
      </c>
      <c r="P125" s="268" t="s">
        <v>710</v>
      </c>
      <c r="Q125" s="269" t="s">
        <v>711</v>
      </c>
      <c r="R125" s="268" t="s">
        <v>710</v>
      </c>
      <c r="S125" s="269" t="s">
        <v>711</v>
      </c>
      <c r="T125" s="268" t="s">
        <v>710</v>
      </c>
      <c r="U125" s="269" t="s">
        <v>711</v>
      </c>
      <c r="V125" s="268" t="s">
        <v>710</v>
      </c>
      <c r="W125" s="269" t="s">
        <v>711</v>
      </c>
      <c r="X125" s="268" t="s">
        <v>710</v>
      </c>
      <c r="Y125" s="267" t="s">
        <v>711</v>
      </c>
      <c r="Z125" s="266">
        <v>29</v>
      </c>
      <c r="AA125" s="262">
        <v>785</v>
      </c>
      <c r="AB125" s="265">
        <v>798</v>
      </c>
      <c r="AC125" s="264">
        <v>1</v>
      </c>
      <c r="AD125" s="263">
        <v>1</v>
      </c>
      <c r="AE125" s="262">
        <v>784</v>
      </c>
      <c r="AF125" s="263">
        <v>797</v>
      </c>
      <c r="AG125" s="262">
        <v>791</v>
      </c>
      <c r="AH125" s="261">
        <v>6222.4</v>
      </c>
      <c r="AI125" s="260"/>
      <c r="AJ125" s="259" t="s">
        <v>724</v>
      </c>
      <c r="AK125" s="72" t="s">
        <v>725</v>
      </c>
    </row>
    <row r="126" spans="1:37" ht="13.15" x14ac:dyDescent="0.4">
      <c r="A126" s="53">
        <v>11010009</v>
      </c>
      <c r="B126" s="54">
        <v>4</v>
      </c>
      <c r="C126" s="53">
        <v>8010022</v>
      </c>
      <c r="D126" s="54">
        <v>7010012</v>
      </c>
      <c r="E126" s="229">
        <v>118</v>
      </c>
      <c r="F126" s="230" t="s">
        <v>1131</v>
      </c>
      <c r="G126" s="145">
        <v>5326</v>
      </c>
      <c r="H126" s="56" t="s">
        <v>1130</v>
      </c>
      <c r="I126" s="272">
        <v>0.01</v>
      </c>
      <c r="J126" s="271">
        <v>0</v>
      </c>
      <c r="K126" s="270"/>
      <c r="L126" s="268" t="s">
        <v>710</v>
      </c>
      <c r="M126" s="269" t="s">
        <v>711</v>
      </c>
      <c r="N126" s="268" t="s">
        <v>710</v>
      </c>
      <c r="O126" s="269" t="s">
        <v>711</v>
      </c>
      <c r="P126" s="268" t="s">
        <v>710</v>
      </c>
      <c r="Q126" s="269" t="s">
        <v>711</v>
      </c>
      <c r="R126" s="268" t="s">
        <v>710</v>
      </c>
      <c r="S126" s="269" t="s">
        <v>711</v>
      </c>
      <c r="T126" s="268" t="s">
        <v>710</v>
      </c>
      <c r="U126" s="269" t="s">
        <v>711</v>
      </c>
      <c r="V126" s="268" t="s">
        <v>710</v>
      </c>
      <c r="W126" s="269" t="s">
        <v>711</v>
      </c>
      <c r="X126" s="268" t="s">
        <v>710</v>
      </c>
      <c r="Y126" s="267" t="s">
        <v>711</v>
      </c>
      <c r="Z126" s="266"/>
      <c r="AA126" s="262">
        <v>100</v>
      </c>
      <c r="AB126" s="265">
        <v>100</v>
      </c>
      <c r="AC126" s="264"/>
      <c r="AD126" s="263"/>
      <c r="AE126" s="262">
        <v>100</v>
      </c>
      <c r="AF126" s="263">
        <v>100</v>
      </c>
      <c r="AG126" s="262">
        <v>100</v>
      </c>
      <c r="AH126" s="261"/>
      <c r="AI126" s="260"/>
      <c r="AJ126" s="259" t="s">
        <v>764</v>
      </c>
      <c r="AK126" s="72" t="s">
        <v>765</v>
      </c>
    </row>
    <row r="127" spans="1:37" ht="13.15" x14ac:dyDescent="0.4">
      <c r="A127" s="53">
        <v>11010009</v>
      </c>
      <c r="B127" s="54">
        <v>4</v>
      </c>
      <c r="C127" s="53">
        <v>8030140</v>
      </c>
      <c r="D127" s="54">
        <v>7010043</v>
      </c>
      <c r="E127" s="229">
        <v>119</v>
      </c>
      <c r="F127" s="230" t="s">
        <v>1129</v>
      </c>
      <c r="G127" s="145">
        <v>5890</v>
      </c>
      <c r="H127" s="56" t="s">
        <v>1128</v>
      </c>
      <c r="I127" s="272">
        <v>9.4984000000000002</v>
      </c>
      <c r="J127" s="271">
        <v>-0.85</v>
      </c>
      <c r="K127" s="270"/>
      <c r="L127" s="268" t="s">
        <v>710</v>
      </c>
      <c r="M127" s="269" t="s">
        <v>711</v>
      </c>
      <c r="N127" s="268" t="s">
        <v>710</v>
      </c>
      <c r="O127" s="269" t="s">
        <v>711</v>
      </c>
      <c r="P127" s="268" t="s">
        <v>710</v>
      </c>
      <c r="Q127" s="269" t="s">
        <v>711</v>
      </c>
      <c r="R127" s="268" t="s">
        <v>710</v>
      </c>
      <c r="S127" s="269" t="s">
        <v>711</v>
      </c>
      <c r="T127" s="268" t="s">
        <v>710</v>
      </c>
      <c r="U127" s="269" t="s">
        <v>711</v>
      </c>
      <c r="V127" s="268" t="s">
        <v>710</v>
      </c>
      <c r="W127" s="269" t="s">
        <v>711</v>
      </c>
      <c r="X127" s="268" t="s">
        <v>710</v>
      </c>
      <c r="Y127" s="267" t="s">
        <v>711</v>
      </c>
      <c r="Z127" s="266">
        <v>20</v>
      </c>
      <c r="AA127" s="262"/>
      <c r="AB127" s="265"/>
      <c r="AC127" s="264"/>
      <c r="AD127" s="263"/>
      <c r="AE127" s="262"/>
      <c r="AF127" s="263"/>
      <c r="AG127" s="262">
        <v>409</v>
      </c>
      <c r="AH127" s="261">
        <v>11.2</v>
      </c>
      <c r="AI127" s="260"/>
      <c r="AJ127" s="259" t="s">
        <v>715</v>
      </c>
      <c r="AK127" s="72" t="s">
        <v>716</v>
      </c>
    </row>
    <row r="128" spans="1:37" ht="13.5" thickBot="1" x14ac:dyDescent="0.45">
      <c r="A128" s="53">
        <v>11010009</v>
      </c>
      <c r="B128" s="54">
        <v>4</v>
      </c>
      <c r="C128" s="53">
        <v>8040298</v>
      </c>
      <c r="D128" s="54">
        <v>7010210</v>
      </c>
      <c r="E128" s="144">
        <v>120</v>
      </c>
      <c r="F128" s="145" t="s">
        <v>1127</v>
      </c>
      <c r="G128" s="145">
        <v>5941</v>
      </c>
      <c r="H128" s="56" t="s">
        <v>1126</v>
      </c>
      <c r="I128" s="57">
        <v>11.498900000000001</v>
      </c>
      <c r="J128" s="58">
        <v>-1.76</v>
      </c>
      <c r="K128" s="59"/>
      <c r="L128" s="58" t="s">
        <v>710</v>
      </c>
      <c r="M128" s="60" t="s">
        <v>711</v>
      </c>
      <c r="N128" s="58" t="s">
        <v>710</v>
      </c>
      <c r="O128" s="60" t="s">
        <v>711</v>
      </c>
      <c r="P128" s="58" t="s">
        <v>710</v>
      </c>
      <c r="Q128" s="60" t="s">
        <v>711</v>
      </c>
      <c r="R128" s="58" t="s">
        <v>710</v>
      </c>
      <c r="S128" s="60" t="s">
        <v>711</v>
      </c>
      <c r="T128" s="58" t="s">
        <v>710</v>
      </c>
      <c r="U128" s="60" t="s">
        <v>711</v>
      </c>
      <c r="V128" s="58" t="s">
        <v>710</v>
      </c>
      <c r="W128" s="60" t="s">
        <v>711</v>
      </c>
      <c r="X128" s="58" t="s">
        <v>710</v>
      </c>
      <c r="Y128" s="60" t="s">
        <v>711</v>
      </c>
      <c r="Z128" s="63">
        <v>25</v>
      </c>
      <c r="AA128" s="64">
        <v>14</v>
      </c>
      <c r="AB128" s="65">
        <v>2122</v>
      </c>
      <c r="AC128" s="66">
        <v>9</v>
      </c>
      <c r="AD128" s="67">
        <v>682</v>
      </c>
      <c r="AE128" s="68">
        <v>5</v>
      </c>
      <c r="AF128" s="69">
        <v>1440</v>
      </c>
      <c r="AG128" s="64">
        <v>1373</v>
      </c>
      <c r="AH128" s="70">
        <v>-1.38</v>
      </c>
      <c r="AI128" s="59"/>
      <c r="AJ128" s="71" t="s">
        <v>799</v>
      </c>
      <c r="AK128" s="72" t="s">
        <v>800</v>
      </c>
    </row>
    <row r="129" spans="1:37" ht="13.15" x14ac:dyDescent="0.4">
      <c r="A129" s="53">
        <v>11010009</v>
      </c>
      <c r="B129" s="54">
        <v>4</v>
      </c>
      <c r="C129" s="53">
        <v>8010081</v>
      </c>
      <c r="D129" s="54">
        <v>7010085</v>
      </c>
      <c r="E129" s="92">
        <v>121</v>
      </c>
      <c r="F129" s="93" t="s">
        <v>1125</v>
      </c>
      <c r="G129" s="93">
        <v>6303</v>
      </c>
      <c r="H129" s="94" t="s">
        <v>1124</v>
      </c>
      <c r="I129" s="95">
        <v>96.483099999999993</v>
      </c>
      <c r="J129" s="96">
        <v>-1.46</v>
      </c>
      <c r="K129" s="97"/>
      <c r="L129" s="96" t="s">
        <v>710</v>
      </c>
      <c r="M129" s="98" t="s">
        <v>711</v>
      </c>
      <c r="N129" s="96" t="s">
        <v>710</v>
      </c>
      <c r="O129" s="98" t="s">
        <v>711</v>
      </c>
      <c r="P129" s="96" t="s">
        <v>710</v>
      </c>
      <c r="Q129" s="98" t="s">
        <v>711</v>
      </c>
      <c r="R129" s="96" t="s">
        <v>710</v>
      </c>
      <c r="S129" s="98" t="s">
        <v>711</v>
      </c>
      <c r="T129" s="96" t="s">
        <v>710</v>
      </c>
      <c r="U129" s="98" t="s">
        <v>711</v>
      </c>
      <c r="V129" s="96" t="s">
        <v>710</v>
      </c>
      <c r="W129" s="98" t="s">
        <v>711</v>
      </c>
      <c r="X129" s="96" t="s">
        <v>710</v>
      </c>
      <c r="Y129" s="98" t="s">
        <v>711</v>
      </c>
      <c r="Z129" s="101">
        <v>110</v>
      </c>
      <c r="AA129" s="102">
        <v>626</v>
      </c>
      <c r="AB129" s="103">
        <v>15339</v>
      </c>
      <c r="AC129" s="104">
        <v>622</v>
      </c>
      <c r="AD129" s="105">
        <v>6125</v>
      </c>
      <c r="AE129" s="106">
        <v>4</v>
      </c>
      <c r="AF129" s="107">
        <v>9214</v>
      </c>
      <c r="AG129" s="102">
        <v>8890</v>
      </c>
      <c r="AH129" s="108">
        <v>-1.4</v>
      </c>
      <c r="AI129" s="97"/>
      <c r="AJ129" s="109" t="s">
        <v>892</v>
      </c>
      <c r="AK129" s="72" t="s">
        <v>893</v>
      </c>
    </row>
    <row r="130" spans="1:37" ht="13.15" x14ac:dyDescent="0.4">
      <c r="A130" s="53">
        <v>11010009</v>
      </c>
      <c r="B130" s="54">
        <v>4</v>
      </c>
      <c r="C130" s="53">
        <v>8010021</v>
      </c>
      <c r="D130" s="54">
        <v>7010058</v>
      </c>
      <c r="E130" s="144">
        <v>122</v>
      </c>
      <c r="F130" s="145" t="s">
        <v>1123</v>
      </c>
      <c r="G130" s="145">
        <v>6317</v>
      </c>
      <c r="H130" s="56" t="s">
        <v>1122</v>
      </c>
      <c r="I130" s="57">
        <v>9.6323000000000008</v>
      </c>
      <c r="J130" s="58">
        <v>-1.75</v>
      </c>
      <c r="K130" s="59"/>
      <c r="L130" s="58" t="s">
        <v>710</v>
      </c>
      <c r="M130" s="60" t="s">
        <v>711</v>
      </c>
      <c r="N130" s="58" t="s">
        <v>710</v>
      </c>
      <c r="O130" s="60" t="s">
        <v>711</v>
      </c>
      <c r="P130" s="58" t="s">
        <v>710</v>
      </c>
      <c r="Q130" s="60" t="s">
        <v>711</v>
      </c>
      <c r="R130" s="58" t="s">
        <v>710</v>
      </c>
      <c r="S130" s="60" t="s">
        <v>711</v>
      </c>
      <c r="T130" s="58" t="s">
        <v>710</v>
      </c>
      <c r="U130" s="60" t="s">
        <v>711</v>
      </c>
      <c r="V130" s="58" t="s">
        <v>710</v>
      </c>
      <c r="W130" s="60" t="s">
        <v>711</v>
      </c>
      <c r="X130" s="58" t="s">
        <v>710</v>
      </c>
      <c r="Y130" s="60" t="s">
        <v>711</v>
      </c>
      <c r="Z130" s="63"/>
      <c r="AA130" s="64"/>
      <c r="AB130" s="65"/>
      <c r="AC130" s="66"/>
      <c r="AD130" s="67"/>
      <c r="AE130" s="68"/>
      <c r="AF130" s="69"/>
      <c r="AG130" s="64"/>
      <c r="AH130" s="70"/>
      <c r="AI130" s="59"/>
      <c r="AJ130" s="71" t="s">
        <v>724</v>
      </c>
      <c r="AK130" s="72" t="s">
        <v>725</v>
      </c>
    </row>
    <row r="131" spans="1:37" ht="13.15" x14ac:dyDescent="0.4">
      <c r="A131" s="53">
        <v>11010009</v>
      </c>
      <c r="B131" s="54">
        <v>4</v>
      </c>
      <c r="C131" s="53">
        <v>8040234</v>
      </c>
      <c r="D131" s="54">
        <v>7010234</v>
      </c>
      <c r="E131" s="144">
        <v>123</v>
      </c>
      <c r="F131" s="145" t="s">
        <v>1121</v>
      </c>
      <c r="G131" s="145">
        <v>6335</v>
      </c>
      <c r="H131" s="56" t="s">
        <v>1120</v>
      </c>
      <c r="I131" s="57">
        <v>1.1117999999999999</v>
      </c>
      <c r="J131" s="58">
        <v>-1.96</v>
      </c>
      <c r="K131" s="59"/>
      <c r="L131" s="58" t="s">
        <v>710</v>
      </c>
      <c r="M131" s="60" t="s">
        <v>711</v>
      </c>
      <c r="N131" s="58" t="s">
        <v>710</v>
      </c>
      <c r="O131" s="60" t="s">
        <v>711</v>
      </c>
      <c r="P131" s="58" t="s">
        <v>710</v>
      </c>
      <c r="Q131" s="60" t="s">
        <v>711</v>
      </c>
      <c r="R131" s="58" t="s">
        <v>710</v>
      </c>
      <c r="S131" s="60" t="s">
        <v>711</v>
      </c>
      <c r="T131" s="58" t="s">
        <v>710</v>
      </c>
      <c r="U131" s="60" t="s">
        <v>711</v>
      </c>
      <c r="V131" s="58" t="s">
        <v>710</v>
      </c>
      <c r="W131" s="60" t="s">
        <v>711</v>
      </c>
      <c r="X131" s="58" t="s">
        <v>710</v>
      </c>
      <c r="Y131" s="60" t="s">
        <v>711</v>
      </c>
      <c r="Z131" s="63">
        <v>6</v>
      </c>
      <c r="AA131" s="64"/>
      <c r="AB131" s="65"/>
      <c r="AC131" s="66"/>
      <c r="AD131" s="67"/>
      <c r="AE131" s="68"/>
      <c r="AF131" s="69"/>
      <c r="AG131" s="64">
        <v>2339</v>
      </c>
      <c r="AH131" s="70">
        <v>-1.95</v>
      </c>
      <c r="AI131" s="59"/>
      <c r="AJ131" s="71" t="s">
        <v>849</v>
      </c>
      <c r="AK131" s="72" t="s">
        <v>849</v>
      </c>
    </row>
    <row r="132" spans="1:37" ht="13.15" x14ac:dyDescent="0.4">
      <c r="A132" s="53">
        <v>11010009</v>
      </c>
      <c r="B132" s="54">
        <v>4</v>
      </c>
      <c r="C132" s="53">
        <v>8010024</v>
      </c>
      <c r="D132" s="54">
        <v>7010061</v>
      </c>
      <c r="E132" s="144">
        <v>124</v>
      </c>
      <c r="F132" s="145" t="s">
        <v>1119</v>
      </c>
      <c r="G132" s="145">
        <v>6513</v>
      </c>
      <c r="H132" s="56" t="s">
        <v>1118</v>
      </c>
      <c r="I132" s="57">
        <v>5.5423999999999998</v>
      </c>
      <c r="J132" s="58">
        <v>-1.73</v>
      </c>
      <c r="K132" s="59"/>
      <c r="L132" s="58" t="s">
        <v>710</v>
      </c>
      <c r="M132" s="60" t="s">
        <v>711</v>
      </c>
      <c r="N132" s="58" t="s">
        <v>710</v>
      </c>
      <c r="O132" s="60" t="s">
        <v>711</v>
      </c>
      <c r="P132" s="58" t="s">
        <v>710</v>
      </c>
      <c r="Q132" s="60" t="s">
        <v>711</v>
      </c>
      <c r="R132" s="58" t="s">
        <v>710</v>
      </c>
      <c r="S132" s="60" t="s">
        <v>711</v>
      </c>
      <c r="T132" s="58" t="s">
        <v>710</v>
      </c>
      <c r="U132" s="60" t="s">
        <v>711</v>
      </c>
      <c r="V132" s="58" t="s">
        <v>710</v>
      </c>
      <c r="W132" s="60" t="s">
        <v>711</v>
      </c>
      <c r="X132" s="58" t="s">
        <v>710</v>
      </c>
      <c r="Y132" s="60" t="s">
        <v>711</v>
      </c>
      <c r="Z132" s="63">
        <v>4</v>
      </c>
      <c r="AA132" s="64"/>
      <c r="AB132" s="65">
        <v>10450</v>
      </c>
      <c r="AC132" s="66"/>
      <c r="AD132" s="67"/>
      <c r="AE132" s="68"/>
      <c r="AF132" s="69">
        <v>10450</v>
      </c>
      <c r="AG132" s="64">
        <v>9988</v>
      </c>
      <c r="AH132" s="70">
        <v>-1.73</v>
      </c>
      <c r="AI132" s="59"/>
      <c r="AJ132" s="71" t="s">
        <v>796</v>
      </c>
      <c r="AK132" s="72" t="s">
        <v>797</v>
      </c>
    </row>
    <row r="133" spans="1:37" ht="13.15" x14ac:dyDescent="0.4">
      <c r="A133" s="53">
        <v>11010009</v>
      </c>
      <c r="B133" s="54">
        <v>4</v>
      </c>
      <c r="C133" s="53">
        <v>8010024</v>
      </c>
      <c r="D133" s="54">
        <v>7010061</v>
      </c>
      <c r="E133" s="144">
        <v>125</v>
      </c>
      <c r="F133" s="145" t="s">
        <v>1117</v>
      </c>
      <c r="G133" s="145">
        <v>6555</v>
      </c>
      <c r="H133" s="56" t="s">
        <v>1116</v>
      </c>
      <c r="I133" s="57">
        <v>10.8217</v>
      </c>
      <c r="J133" s="58">
        <v>-1.9</v>
      </c>
      <c r="K133" s="59"/>
      <c r="L133" s="58" t="s">
        <v>710</v>
      </c>
      <c r="M133" s="60" t="s">
        <v>711</v>
      </c>
      <c r="N133" s="58" t="s">
        <v>710</v>
      </c>
      <c r="O133" s="60" t="s">
        <v>711</v>
      </c>
      <c r="P133" s="58" t="s">
        <v>710</v>
      </c>
      <c r="Q133" s="60" t="s">
        <v>711</v>
      </c>
      <c r="R133" s="58" t="s">
        <v>710</v>
      </c>
      <c r="S133" s="60" t="s">
        <v>711</v>
      </c>
      <c r="T133" s="58" t="s">
        <v>710</v>
      </c>
      <c r="U133" s="60" t="s">
        <v>711</v>
      </c>
      <c r="V133" s="58" t="s">
        <v>710</v>
      </c>
      <c r="W133" s="60" t="s">
        <v>711</v>
      </c>
      <c r="X133" s="58" t="s">
        <v>710</v>
      </c>
      <c r="Y133" s="60" t="s">
        <v>711</v>
      </c>
      <c r="Z133" s="63">
        <v>12</v>
      </c>
      <c r="AA133" s="64"/>
      <c r="AB133" s="65">
        <v>1258</v>
      </c>
      <c r="AC133" s="66"/>
      <c r="AD133" s="67">
        <v>2189</v>
      </c>
      <c r="AE133" s="68"/>
      <c r="AF133" s="69">
        <v>-931</v>
      </c>
      <c r="AG133" s="64">
        <v>9741</v>
      </c>
      <c r="AH133" s="70">
        <v>-1.9</v>
      </c>
      <c r="AI133" s="59"/>
      <c r="AJ133" s="71" t="s">
        <v>796</v>
      </c>
      <c r="AK133" s="72" t="s">
        <v>797</v>
      </c>
    </row>
    <row r="134" spans="1:37" ht="13.15" x14ac:dyDescent="0.4">
      <c r="A134" s="53">
        <v>11010009</v>
      </c>
      <c r="B134" s="54">
        <v>4</v>
      </c>
      <c r="C134" s="53">
        <v>8050272</v>
      </c>
      <c r="D134" s="54">
        <v>7010021</v>
      </c>
      <c r="E134" s="144">
        <v>126</v>
      </c>
      <c r="F134" s="145" t="s">
        <v>1115</v>
      </c>
      <c r="G134" s="145">
        <v>6682</v>
      </c>
      <c r="H134" s="56" t="s">
        <v>1114</v>
      </c>
      <c r="I134" s="57">
        <v>104.786</v>
      </c>
      <c r="J134" s="58">
        <v>-0.31</v>
      </c>
      <c r="K134" s="59"/>
      <c r="L134" s="58" t="s">
        <v>710</v>
      </c>
      <c r="M134" s="60" t="s">
        <v>711</v>
      </c>
      <c r="N134" s="58" t="s">
        <v>710</v>
      </c>
      <c r="O134" s="60" t="s">
        <v>711</v>
      </c>
      <c r="P134" s="58" t="s">
        <v>710</v>
      </c>
      <c r="Q134" s="60" t="s">
        <v>711</v>
      </c>
      <c r="R134" s="58" t="s">
        <v>710</v>
      </c>
      <c r="S134" s="60" t="s">
        <v>711</v>
      </c>
      <c r="T134" s="58" t="s">
        <v>710</v>
      </c>
      <c r="U134" s="60" t="s">
        <v>711</v>
      </c>
      <c r="V134" s="58" t="s">
        <v>710</v>
      </c>
      <c r="W134" s="60" t="s">
        <v>711</v>
      </c>
      <c r="X134" s="58" t="s">
        <v>710</v>
      </c>
      <c r="Y134" s="60" t="s">
        <v>711</v>
      </c>
      <c r="Z134" s="63">
        <v>106</v>
      </c>
      <c r="AA134" s="64">
        <v>734</v>
      </c>
      <c r="AB134" s="65">
        <v>41670</v>
      </c>
      <c r="AC134" s="66">
        <v>104</v>
      </c>
      <c r="AD134" s="67">
        <v>8216</v>
      </c>
      <c r="AE134" s="68">
        <v>630</v>
      </c>
      <c r="AF134" s="69">
        <v>33454</v>
      </c>
      <c r="AG134" s="64">
        <v>32425</v>
      </c>
      <c r="AH134" s="70">
        <v>1.66</v>
      </c>
      <c r="AI134" s="59"/>
      <c r="AJ134" s="71" t="s">
        <v>719</v>
      </c>
      <c r="AK134" s="72" t="s">
        <v>720</v>
      </c>
    </row>
    <row r="135" spans="1:37" ht="13.15" x14ac:dyDescent="0.4">
      <c r="A135" s="53">
        <v>11010009</v>
      </c>
      <c r="B135" s="54">
        <v>4</v>
      </c>
      <c r="C135" s="53">
        <v>8040261</v>
      </c>
      <c r="D135" s="54">
        <v>7010261</v>
      </c>
      <c r="E135" s="144">
        <v>127</v>
      </c>
      <c r="F135" s="145" t="s">
        <v>1113</v>
      </c>
      <c r="G135" s="145">
        <v>7307</v>
      </c>
      <c r="H135" s="56" t="s">
        <v>1112</v>
      </c>
      <c r="I135" s="57">
        <v>9.6405999999999992</v>
      </c>
      <c r="J135" s="58">
        <v>-2.0499999999999998</v>
      </c>
      <c r="K135" s="59"/>
      <c r="L135" s="58" t="s">
        <v>710</v>
      </c>
      <c r="M135" s="60" t="s">
        <v>711</v>
      </c>
      <c r="N135" s="58" t="s">
        <v>710</v>
      </c>
      <c r="O135" s="60" t="s">
        <v>711</v>
      </c>
      <c r="P135" s="58" t="s">
        <v>710</v>
      </c>
      <c r="Q135" s="60" t="s">
        <v>711</v>
      </c>
      <c r="R135" s="58" t="s">
        <v>710</v>
      </c>
      <c r="S135" s="60" t="s">
        <v>711</v>
      </c>
      <c r="T135" s="58" t="s">
        <v>710</v>
      </c>
      <c r="U135" s="60" t="s">
        <v>711</v>
      </c>
      <c r="V135" s="58" t="s">
        <v>710</v>
      </c>
      <c r="W135" s="60" t="s">
        <v>711</v>
      </c>
      <c r="X135" s="58" t="s">
        <v>710</v>
      </c>
      <c r="Y135" s="60" t="s">
        <v>711</v>
      </c>
      <c r="Z135" s="63">
        <v>10</v>
      </c>
      <c r="AA135" s="64">
        <v>693</v>
      </c>
      <c r="AB135" s="65">
        <v>1272</v>
      </c>
      <c r="AC135" s="66">
        <v>2</v>
      </c>
      <c r="AD135" s="67">
        <v>77</v>
      </c>
      <c r="AE135" s="68">
        <v>691</v>
      </c>
      <c r="AF135" s="69">
        <v>1195</v>
      </c>
      <c r="AG135" s="64">
        <v>1245</v>
      </c>
      <c r="AH135" s="70">
        <v>115.17</v>
      </c>
      <c r="AI135" s="59"/>
      <c r="AJ135" s="71" t="s">
        <v>1007</v>
      </c>
      <c r="AK135" s="72" t="s">
        <v>1008</v>
      </c>
    </row>
    <row r="136" spans="1:37" ht="13.15" x14ac:dyDescent="0.4">
      <c r="A136" s="53">
        <v>11010009</v>
      </c>
      <c r="B136" s="54">
        <v>4</v>
      </c>
      <c r="C136" s="53">
        <v>8010021</v>
      </c>
      <c r="D136" s="54">
        <v>7010058</v>
      </c>
      <c r="E136" s="144">
        <v>128</v>
      </c>
      <c r="F136" s="145" t="s">
        <v>1111</v>
      </c>
      <c r="G136" s="145">
        <v>7317</v>
      </c>
      <c r="H136" s="56" t="s">
        <v>1110</v>
      </c>
      <c r="I136" s="57">
        <v>9.6323000000000008</v>
      </c>
      <c r="J136" s="58">
        <v>-1.75</v>
      </c>
      <c r="K136" s="59"/>
      <c r="L136" s="58" t="s">
        <v>710</v>
      </c>
      <c r="M136" s="60" t="s">
        <v>711</v>
      </c>
      <c r="N136" s="58" t="s">
        <v>710</v>
      </c>
      <c r="O136" s="60" t="s">
        <v>711</v>
      </c>
      <c r="P136" s="58" t="s">
        <v>710</v>
      </c>
      <c r="Q136" s="60" t="s">
        <v>711</v>
      </c>
      <c r="R136" s="58" t="s">
        <v>710</v>
      </c>
      <c r="S136" s="60" t="s">
        <v>711</v>
      </c>
      <c r="T136" s="58" t="s">
        <v>710</v>
      </c>
      <c r="U136" s="60" t="s">
        <v>711</v>
      </c>
      <c r="V136" s="58" t="s">
        <v>710</v>
      </c>
      <c r="W136" s="60" t="s">
        <v>711</v>
      </c>
      <c r="X136" s="58" t="s">
        <v>710</v>
      </c>
      <c r="Y136" s="60" t="s">
        <v>711</v>
      </c>
      <c r="Z136" s="63">
        <v>8</v>
      </c>
      <c r="AA136" s="64">
        <v>937</v>
      </c>
      <c r="AB136" s="65">
        <v>1387</v>
      </c>
      <c r="AC136" s="66"/>
      <c r="AD136" s="67"/>
      <c r="AE136" s="68">
        <v>937</v>
      </c>
      <c r="AF136" s="69">
        <v>1387</v>
      </c>
      <c r="AG136" s="64">
        <v>1365</v>
      </c>
      <c r="AH136" s="70">
        <v>207.59</v>
      </c>
      <c r="AI136" s="59"/>
      <c r="AJ136" s="71" t="s">
        <v>724</v>
      </c>
      <c r="AK136" s="72" t="s">
        <v>725</v>
      </c>
    </row>
    <row r="137" spans="1:37" ht="13.15" x14ac:dyDescent="0.4">
      <c r="A137" s="53">
        <v>11010009</v>
      </c>
      <c r="B137" s="54">
        <v>4</v>
      </c>
      <c r="C137" s="53">
        <v>8010022</v>
      </c>
      <c r="D137" s="54">
        <v>7010012</v>
      </c>
      <c r="E137" s="144">
        <v>129</v>
      </c>
      <c r="F137" s="145" t="s">
        <v>1109</v>
      </c>
      <c r="G137" s="145">
        <v>7325</v>
      </c>
      <c r="H137" s="56" t="s">
        <v>1108</v>
      </c>
      <c r="I137" s="57">
        <v>0.01</v>
      </c>
      <c r="J137" s="58">
        <v>0</v>
      </c>
      <c r="K137" s="59"/>
      <c r="L137" s="58" t="s">
        <v>710</v>
      </c>
      <c r="M137" s="60" t="s">
        <v>711</v>
      </c>
      <c r="N137" s="58" t="s">
        <v>710</v>
      </c>
      <c r="O137" s="60" t="s">
        <v>711</v>
      </c>
      <c r="P137" s="58" t="s">
        <v>710</v>
      </c>
      <c r="Q137" s="60" t="s">
        <v>711</v>
      </c>
      <c r="R137" s="58" t="s">
        <v>710</v>
      </c>
      <c r="S137" s="60" t="s">
        <v>711</v>
      </c>
      <c r="T137" s="58" t="s">
        <v>710</v>
      </c>
      <c r="U137" s="60" t="s">
        <v>711</v>
      </c>
      <c r="V137" s="58" t="s">
        <v>710</v>
      </c>
      <c r="W137" s="60" t="s">
        <v>711</v>
      </c>
      <c r="X137" s="58" t="s">
        <v>710</v>
      </c>
      <c r="Y137" s="60" t="s">
        <v>711</v>
      </c>
      <c r="Z137" s="63"/>
      <c r="AA137" s="64">
        <v>100</v>
      </c>
      <c r="AB137" s="65">
        <v>100</v>
      </c>
      <c r="AC137" s="66"/>
      <c r="AD137" s="67"/>
      <c r="AE137" s="68">
        <v>100</v>
      </c>
      <c r="AF137" s="69">
        <v>100</v>
      </c>
      <c r="AG137" s="64">
        <v>100</v>
      </c>
      <c r="AH137" s="70"/>
      <c r="AI137" s="59"/>
      <c r="AJ137" s="71" t="s">
        <v>764</v>
      </c>
      <c r="AK137" s="72" t="s">
        <v>765</v>
      </c>
    </row>
    <row r="138" spans="1:37" ht="13.5" thickBot="1" x14ac:dyDescent="0.45">
      <c r="A138" s="53">
        <v>11010009</v>
      </c>
      <c r="B138" s="54">
        <v>4</v>
      </c>
      <c r="C138" s="53">
        <v>8040170</v>
      </c>
      <c r="D138" s="54">
        <v>7010193</v>
      </c>
      <c r="E138" s="74">
        <v>130</v>
      </c>
      <c r="F138" s="75" t="s">
        <v>1107</v>
      </c>
      <c r="G138" s="75">
        <v>7354</v>
      </c>
      <c r="H138" s="76" t="s">
        <v>1106</v>
      </c>
      <c r="I138" s="77">
        <v>12.210800000000001</v>
      </c>
      <c r="J138" s="78">
        <v>-1.55</v>
      </c>
      <c r="K138" s="79"/>
      <c r="L138" s="78" t="s">
        <v>710</v>
      </c>
      <c r="M138" s="80" t="s">
        <v>711</v>
      </c>
      <c r="N138" s="78" t="s">
        <v>710</v>
      </c>
      <c r="O138" s="80" t="s">
        <v>711</v>
      </c>
      <c r="P138" s="78" t="s">
        <v>710</v>
      </c>
      <c r="Q138" s="80" t="s">
        <v>711</v>
      </c>
      <c r="R138" s="78" t="s">
        <v>710</v>
      </c>
      <c r="S138" s="80" t="s">
        <v>711</v>
      </c>
      <c r="T138" s="78" t="s">
        <v>710</v>
      </c>
      <c r="U138" s="80" t="s">
        <v>711</v>
      </c>
      <c r="V138" s="78" t="s">
        <v>710</v>
      </c>
      <c r="W138" s="80" t="s">
        <v>711</v>
      </c>
      <c r="X138" s="78" t="s">
        <v>710</v>
      </c>
      <c r="Y138" s="80" t="s">
        <v>711</v>
      </c>
      <c r="Z138" s="83">
        <v>1248</v>
      </c>
      <c r="AA138" s="84">
        <v>290</v>
      </c>
      <c r="AB138" s="85">
        <v>25154</v>
      </c>
      <c r="AC138" s="86">
        <v>541</v>
      </c>
      <c r="AD138" s="87">
        <v>2475</v>
      </c>
      <c r="AE138" s="88">
        <v>-251</v>
      </c>
      <c r="AF138" s="89">
        <v>22679</v>
      </c>
      <c r="AG138" s="84">
        <v>22101</v>
      </c>
      <c r="AH138" s="90">
        <v>-2.66</v>
      </c>
      <c r="AI138" s="79"/>
      <c r="AJ138" s="91" t="s">
        <v>776</v>
      </c>
      <c r="AK138" s="72" t="s">
        <v>777</v>
      </c>
    </row>
    <row r="139" spans="1:37" ht="13.15" x14ac:dyDescent="0.4">
      <c r="A139" s="53">
        <v>11010009</v>
      </c>
      <c r="B139" s="54">
        <v>4</v>
      </c>
      <c r="C139" s="53">
        <v>8040238</v>
      </c>
      <c r="D139" s="54">
        <v>7010238</v>
      </c>
      <c r="E139" s="92">
        <v>131</v>
      </c>
      <c r="F139" s="93" t="s">
        <v>1105</v>
      </c>
      <c r="G139" s="93">
        <v>7474</v>
      </c>
      <c r="H139" s="94" t="s">
        <v>1104</v>
      </c>
      <c r="I139" s="95" t="s">
        <v>959</v>
      </c>
      <c r="J139" s="96">
        <v>0</v>
      </c>
      <c r="K139" s="97"/>
      <c r="L139" s="96" t="s">
        <v>710</v>
      </c>
      <c r="M139" s="98" t="s">
        <v>711</v>
      </c>
      <c r="N139" s="96" t="s">
        <v>710</v>
      </c>
      <c r="O139" s="98" t="s">
        <v>711</v>
      </c>
      <c r="P139" s="96" t="s">
        <v>710</v>
      </c>
      <c r="Q139" s="98" t="s">
        <v>711</v>
      </c>
      <c r="R139" s="96" t="s">
        <v>710</v>
      </c>
      <c r="S139" s="98" t="s">
        <v>711</v>
      </c>
      <c r="T139" s="96" t="s">
        <v>710</v>
      </c>
      <c r="U139" s="98" t="s">
        <v>711</v>
      </c>
      <c r="V139" s="96" t="s">
        <v>710</v>
      </c>
      <c r="W139" s="98" t="s">
        <v>711</v>
      </c>
      <c r="X139" s="96" t="s">
        <v>710</v>
      </c>
      <c r="Y139" s="98" t="s">
        <v>711</v>
      </c>
      <c r="Z139" s="101">
        <v>134</v>
      </c>
      <c r="AA139" s="102"/>
      <c r="AB139" s="103"/>
      <c r="AC139" s="104"/>
      <c r="AD139" s="105"/>
      <c r="AE139" s="106"/>
      <c r="AF139" s="107"/>
      <c r="AG139" s="102">
        <v>6598</v>
      </c>
      <c r="AH139" s="108"/>
      <c r="AI139" s="97"/>
      <c r="AJ139" s="109" t="s">
        <v>1083</v>
      </c>
      <c r="AK139" s="72" t="s">
        <v>1083</v>
      </c>
    </row>
    <row r="140" spans="1:37" ht="13.15" x14ac:dyDescent="0.4">
      <c r="A140" s="53">
        <v>11010009</v>
      </c>
      <c r="B140" s="54">
        <v>4</v>
      </c>
      <c r="C140" s="53">
        <v>8010024</v>
      </c>
      <c r="D140" s="54">
        <v>7010061</v>
      </c>
      <c r="E140" s="144">
        <v>132</v>
      </c>
      <c r="F140" s="145" t="s">
        <v>1103</v>
      </c>
      <c r="G140" s="145">
        <v>7555</v>
      </c>
      <c r="H140" s="56" t="s">
        <v>1102</v>
      </c>
      <c r="I140" s="57">
        <v>10.8645</v>
      </c>
      <c r="J140" s="58">
        <v>-1.86</v>
      </c>
      <c r="K140" s="59"/>
      <c r="L140" s="58" t="s">
        <v>710</v>
      </c>
      <c r="M140" s="60" t="s">
        <v>711</v>
      </c>
      <c r="N140" s="58" t="s">
        <v>710</v>
      </c>
      <c r="O140" s="60" t="s">
        <v>711</v>
      </c>
      <c r="P140" s="58" t="s">
        <v>710</v>
      </c>
      <c r="Q140" s="60" t="s">
        <v>711</v>
      </c>
      <c r="R140" s="58" t="s">
        <v>710</v>
      </c>
      <c r="S140" s="60" t="s">
        <v>711</v>
      </c>
      <c r="T140" s="58" t="s">
        <v>710</v>
      </c>
      <c r="U140" s="60" t="s">
        <v>711</v>
      </c>
      <c r="V140" s="58" t="s">
        <v>710</v>
      </c>
      <c r="W140" s="60" t="s">
        <v>711</v>
      </c>
      <c r="X140" s="58" t="s">
        <v>710</v>
      </c>
      <c r="Y140" s="60" t="s">
        <v>711</v>
      </c>
      <c r="Z140" s="63">
        <v>3</v>
      </c>
      <c r="AA140" s="64"/>
      <c r="AB140" s="65">
        <v>2609</v>
      </c>
      <c r="AC140" s="66"/>
      <c r="AD140" s="67">
        <v>100</v>
      </c>
      <c r="AE140" s="68"/>
      <c r="AF140" s="69">
        <v>2509</v>
      </c>
      <c r="AG140" s="64">
        <v>2397</v>
      </c>
      <c r="AH140" s="70">
        <v>-1.86</v>
      </c>
      <c r="AI140" s="59"/>
      <c r="AJ140" s="71" t="s">
        <v>796</v>
      </c>
      <c r="AK140" s="72" t="s">
        <v>797</v>
      </c>
    </row>
    <row r="141" spans="1:37" ht="13.15" x14ac:dyDescent="0.4">
      <c r="A141" s="53">
        <v>11010009</v>
      </c>
      <c r="B141" s="54">
        <v>4</v>
      </c>
      <c r="C141" s="53">
        <v>8010024</v>
      </c>
      <c r="D141" s="54">
        <v>7010061</v>
      </c>
      <c r="E141" s="144">
        <v>133</v>
      </c>
      <c r="F141" s="145" t="s">
        <v>1101</v>
      </c>
      <c r="G141" s="145">
        <v>7665</v>
      </c>
      <c r="H141" s="56" t="s">
        <v>1100</v>
      </c>
      <c r="I141" s="57">
        <v>8.3262</v>
      </c>
      <c r="J141" s="58">
        <v>-2.13</v>
      </c>
      <c r="K141" s="59"/>
      <c r="L141" s="58" t="s">
        <v>710</v>
      </c>
      <c r="M141" s="60" t="s">
        <v>711</v>
      </c>
      <c r="N141" s="58" t="s">
        <v>710</v>
      </c>
      <c r="O141" s="60" t="s">
        <v>711</v>
      </c>
      <c r="P141" s="58" t="s">
        <v>710</v>
      </c>
      <c r="Q141" s="60" t="s">
        <v>711</v>
      </c>
      <c r="R141" s="58" t="s">
        <v>710</v>
      </c>
      <c r="S141" s="60" t="s">
        <v>711</v>
      </c>
      <c r="T141" s="58" t="s">
        <v>710</v>
      </c>
      <c r="U141" s="60" t="s">
        <v>711</v>
      </c>
      <c r="V141" s="58" t="s">
        <v>710</v>
      </c>
      <c r="W141" s="60" t="s">
        <v>711</v>
      </c>
      <c r="X141" s="58" t="s">
        <v>710</v>
      </c>
      <c r="Y141" s="60" t="s">
        <v>711</v>
      </c>
      <c r="Z141" s="63">
        <v>11</v>
      </c>
      <c r="AA141" s="64">
        <v>150</v>
      </c>
      <c r="AB141" s="65">
        <v>2095</v>
      </c>
      <c r="AC141" s="66"/>
      <c r="AD141" s="67">
        <v>49</v>
      </c>
      <c r="AE141" s="68">
        <v>150</v>
      </c>
      <c r="AF141" s="69">
        <v>2046</v>
      </c>
      <c r="AG141" s="64">
        <v>1965</v>
      </c>
      <c r="AH141" s="70">
        <v>5.9</v>
      </c>
      <c r="AI141" s="59"/>
      <c r="AJ141" s="71" t="s">
        <v>796</v>
      </c>
      <c r="AK141" s="72" t="s">
        <v>797</v>
      </c>
    </row>
    <row r="142" spans="1:37" ht="13.15" x14ac:dyDescent="0.4">
      <c r="A142" s="53">
        <v>11010009</v>
      </c>
      <c r="B142" s="54">
        <v>4</v>
      </c>
      <c r="C142" s="53">
        <v>8010081</v>
      </c>
      <c r="D142" s="54">
        <v>7010085</v>
      </c>
      <c r="E142" s="144">
        <v>134</v>
      </c>
      <c r="F142" s="145" t="s">
        <v>1099</v>
      </c>
      <c r="G142" s="145">
        <v>7822</v>
      </c>
      <c r="H142" s="56" t="s">
        <v>1098</v>
      </c>
      <c r="I142" s="57">
        <v>97.4482</v>
      </c>
      <c r="J142" s="58">
        <v>-1.57</v>
      </c>
      <c r="K142" s="59"/>
      <c r="L142" s="58" t="s">
        <v>710</v>
      </c>
      <c r="M142" s="60" t="s">
        <v>711</v>
      </c>
      <c r="N142" s="58" t="s">
        <v>710</v>
      </c>
      <c r="O142" s="60" t="s">
        <v>711</v>
      </c>
      <c r="P142" s="58" t="s">
        <v>710</v>
      </c>
      <c r="Q142" s="60" t="s">
        <v>711</v>
      </c>
      <c r="R142" s="58" t="s">
        <v>710</v>
      </c>
      <c r="S142" s="60" t="s">
        <v>711</v>
      </c>
      <c r="T142" s="58" t="s">
        <v>710</v>
      </c>
      <c r="U142" s="60" t="s">
        <v>711</v>
      </c>
      <c r="V142" s="58" t="s">
        <v>710</v>
      </c>
      <c r="W142" s="60" t="s">
        <v>711</v>
      </c>
      <c r="X142" s="58" t="s">
        <v>710</v>
      </c>
      <c r="Y142" s="60" t="s">
        <v>711</v>
      </c>
      <c r="Z142" s="63">
        <v>1</v>
      </c>
      <c r="AA142" s="64"/>
      <c r="AB142" s="65">
        <v>53</v>
      </c>
      <c r="AC142" s="66"/>
      <c r="AD142" s="67"/>
      <c r="AE142" s="68"/>
      <c r="AF142" s="69">
        <v>53</v>
      </c>
      <c r="AG142" s="64">
        <v>52</v>
      </c>
      <c r="AH142" s="70">
        <v>-1.57</v>
      </c>
      <c r="AI142" s="59"/>
      <c r="AJ142" s="71" t="s">
        <v>892</v>
      </c>
      <c r="AK142" s="72" t="s">
        <v>893</v>
      </c>
    </row>
    <row r="143" spans="1:37" ht="13.15" x14ac:dyDescent="0.4">
      <c r="A143" s="53">
        <v>11010009</v>
      </c>
      <c r="B143" s="54">
        <v>4</v>
      </c>
      <c r="C143" s="53">
        <v>8040262</v>
      </c>
      <c r="D143" s="54">
        <v>7010262</v>
      </c>
      <c r="E143" s="144">
        <v>135</v>
      </c>
      <c r="F143" s="145" t="s">
        <v>1097</v>
      </c>
      <c r="G143" s="145">
        <v>7911</v>
      </c>
      <c r="H143" s="56" t="s">
        <v>1096</v>
      </c>
      <c r="I143" s="57">
        <v>94.507499999999993</v>
      </c>
      <c r="J143" s="58">
        <v>-3.19</v>
      </c>
      <c r="K143" s="59"/>
      <c r="L143" s="58" t="s">
        <v>710</v>
      </c>
      <c r="M143" s="60" t="s">
        <v>711</v>
      </c>
      <c r="N143" s="58" t="s">
        <v>710</v>
      </c>
      <c r="O143" s="60" t="s">
        <v>711</v>
      </c>
      <c r="P143" s="58" t="s">
        <v>710</v>
      </c>
      <c r="Q143" s="60" t="s">
        <v>711</v>
      </c>
      <c r="R143" s="58" t="s">
        <v>710</v>
      </c>
      <c r="S143" s="60" t="s">
        <v>711</v>
      </c>
      <c r="T143" s="58" t="s">
        <v>710</v>
      </c>
      <c r="U143" s="60" t="s">
        <v>711</v>
      </c>
      <c r="V143" s="58" t="s">
        <v>710</v>
      </c>
      <c r="W143" s="60" t="s">
        <v>711</v>
      </c>
      <c r="X143" s="58" t="s">
        <v>710</v>
      </c>
      <c r="Y143" s="60" t="s">
        <v>711</v>
      </c>
      <c r="Z143" s="63">
        <v>6</v>
      </c>
      <c r="AA143" s="64">
        <v>1027</v>
      </c>
      <c r="AB143" s="65">
        <v>1033</v>
      </c>
      <c r="AC143" s="66"/>
      <c r="AD143" s="67"/>
      <c r="AE143" s="68">
        <v>1027</v>
      </c>
      <c r="AF143" s="69">
        <v>1033</v>
      </c>
      <c r="AG143" s="64">
        <v>1017</v>
      </c>
      <c r="AH143" s="70">
        <v>16966</v>
      </c>
      <c r="AI143" s="59"/>
      <c r="AJ143" s="71" t="s">
        <v>1070</v>
      </c>
      <c r="AK143" s="72" t="s">
        <v>1069</v>
      </c>
    </row>
    <row r="144" spans="1:37" ht="13.15" x14ac:dyDescent="0.4">
      <c r="A144" s="53">
        <v>11010009</v>
      </c>
      <c r="B144" s="54">
        <v>4</v>
      </c>
      <c r="C144" s="53">
        <v>8010022</v>
      </c>
      <c r="D144" s="54">
        <v>7010012</v>
      </c>
      <c r="E144" s="144">
        <v>136</v>
      </c>
      <c r="F144" s="145" t="s">
        <v>1095</v>
      </c>
      <c r="G144" s="145">
        <v>8251</v>
      </c>
      <c r="H144" s="56" t="s">
        <v>1094</v>
      </c>
      <c r="I144" s="57">
        <v>112.2647</v>
      </c>
      <c r="J144" s="58">
        <v>-1.41</v>
      </c>
      <c r="K144" s="59"/>
      <c r="L144" s="58" t="s">
        <v>710</v>
      </c>
      <c r="M144" s="60" t="s">
        <v>711</v>
      </c>
      <c r="N144" s="58" t="s">
        <v>710</v>
      </c>
      <c r="O144" s="60" t="s">
        <v>711</v>
      </c>
      <c r="P144" s="58" t="s">
        <v>710</v>
      </c>
      <c r="Q144" s="60" t="s">
        <v>711</v>
      </c>
      <c r="R144" s="58" t="s">
        <v>710</v>
      </c>
      <c r="S144" s="60" t="s">
        <v>711</v>
      </c>
      <c r="T144" s="58" t="s">
        <v>710</v>
      </c>
      <c r="U144" s="60" t="s">
        <v>711</v>
      </c>
      <c r="V144" s="58" t="s">
        <v>710</v>
      </c>
      <c r="W144" s="60" t="s">
        <v>711</v>
      </c>
      <c r="X144" s="58" t="s">
        <v>710</v>
      </c>
      <c r="Y144" s="60" t="s">
        <v>711</v>
      </c>
      <c r="Z144" s="63">
        <v>419</v>
      </c>
      <c r="AA144" s="64">
        <v>192</v>
      </c>
      <c r="AB144" s="65">
        <v>8699</v>
      </c>
      <c r="AC144" s="66">
        <v>158</v>
      </c>
      <c r="AD144" s="67">
        <v>1319</v>
      </c>
      <c r="AE144" s="68">
        <v>34</v>
      </c>
      <c r="AF144" s="69">
        <v>7380</v>
      </c>
      <c r="AG144" s="64">
        <v>7147</v>
      </c>
      <c r="AH144" s="70">
        <v>-1.1499999999999999</v>
      </c>
      <c r="AI144" s="59"/>
      <c r="AJ144" s="71" t="s">
        <v>764</v>
      </c>
      <c r="AK144" s="72" t="s">
        <v>765</v>
      </c>
    </row>
    <row r="145" spans="1:37" ht="13.15" x14ac:dyDescent="0.4">
      <c r="A145" s="53">
        <v>11010009</v>
      </c>
      <c r="B145" s="54">
        <v>4</v>
      </c>
      <c r="C145" s="53">
        <v>8050272</v>
      </c>
      <c r="D145" s="54">
        <v>7010021</v>
      </c>
      <c r="E145" s="144">
        <v>137</v>
      </c>
      <c r="F145" s="145" t="s">
        <v>1093</v>
      </c>
      <c r="G145" s="145">
        <v>8266</v>
      </c>
      <c r="H145" s="56" t="s">
        <v>1092</v>
      </c>
      <c r="I145" s="57">
        <v>96.459199999999996</v>
      </c>
      <c r="J145" s="58">
        <v>-1.32</v>
      </c>
      <c r="K145" s="59"/>
      <c r="L145" s="58" t="s">
        <v>710</v>
      </c>
      <c r="M145" s="60" t="s">
        <v>711</v>
      </c>
      <c r="N145" s="58" t="s">
        <v>710</v>
      </c>
      <c r="O145" s="60" t="s">
        <v>711</v>
      </c>
      <c r="P145" s="58" t="s">
        <v>710</v>
      </c>
      <c r="Q145" s="60" t="s">
        <v>711</v>
      </c>
      <c r="R145" s="58" t="s">
        <v>710</v>
      </c>
      <c r="S145" s="60" t="s">
        <v>711</v>
      </c>
      <c r="T145" s="58" t="s">
        <v>710</v>
      </c>
      <c r="U145" s="60" t="s">
        <v>711</v>
      </c>
      <c r="V145" s="58" t="s">
        <v>710</v>
      </c>
      <c r="W145" s="60" t="s">
        <v>711</v>
      </c>
      <c r="X145" s="58" t="s">
        <v>710</v>
      </c>
      <c r="Y145" s="60" t="s">
        <v>711</v>
      </c>
      <c r="Z145" s="63">
        <v>87</v>
      </c>
      <c r="AA145" s="64">
        <v>16</v>
      </c>
      <c r="AB145" s="65">
        <v>3495</v>
      </c>
      <c r="AC145" s="66">
        <v>117</v>
      </c>
      <c r="AD145" s="67">
        <v>634</v>
      </c>
      <c r="AE145" s="68">
        <v>-101</v>
      </c>
      <c r="AF145" s="69">
        <v>2861</v>
      </c>
      <c r="AG145" s="64">
        <v>2770</v>
      </c>
      <c r="AH145" s="70">
        <v>-4.78</v>
      </c>
      <c r="AI145" s="59"/>
      <c r="AJ145" s="71" t="s">
        <v>719</v>
      </c>
      <c r="AK145" s="72" t="s">
        <v>720</v>
      </c>
    </row>
    <row r="146" spans="1:37" ht="13.15" x14ac:dyDescent="0.4">
      <c r="A146" s="53">
        <v>11010009</v>
      </c>
      <c r="B146" s="54">
        <v>4</v>
      </c>
      <c r="C146" s="53">
        <v>8010021</v>
      </c>
      <c r="D146" s="54">
        <v>7010058</v>
      </c>
      <c r="E146" s="144">
        <v>138</v>
      </c>
      <c r="F146" s="145" t="s">
        <v>1091</v>
      </c>
      <c r="G146" s="145">
        <v>8317</v>
      </c>
      <c r="H146" s="56" t="s">
        <v>1090</v>
      </c>
      <c r="I146" s="57">
        <v>9.6354000000000006</v>
      </c>
      <c r="J146" s="58">
        <v>-1.73</v>
      </c>
      <c r="K146" s="59"/>
      <c r="L146" s="58" t="s">
        <v>710</v>
      </c>
      <c r="M146" s="60" t="s">
        <v>711</v>
      </c>
      <c r="N146" s="58" t="s">
        <v>710</v>
      </c>
      <c r="O146" s="60" t="s">
        <v>711</v>
      </c>
      <c r="P146" s="58" t="s">
        <v>710</v>
      </c>
      <c r="Q146" s="60" t="s">
        <v>711</v>
      </c>
      <c r="R146" s="58" t="s">
        <v>710</v>
      </c>
      <c r="S146" s="60" t="s">
        <v>711</v>
      </c>
      <c r="T146" s="58" t="s">
        <v>710</v>
      </c>
      <c r="U146" s="60" t="s">
        <v>711</v>
      </c>
      <c r="V146" s="58" t="s">
        <v>710</v>
      </c>
      <c r="W146" s="60" t="s">
        <v>711</v>
      </c>
      <c r="X146" s="58" t="s">
        <v>710</v>
      </c>
      <c r="Y146" s="60" t="s">
        <v>711</v>
      </c>
      <c r="Z146" s="63"/>
      <c r="AA146" s="64"/>
      <c r="AB146" s="65"/>
      <c r="AC146" s="66"/>
      <c r="AD146" s="67"/>
      <c r="AE146" s="68"/>
      <c r="AF146" s="69"/>
      <c r="AG146" s="64"/>
      <c r="AH146" s="70"/>
      <c r="AI146" s="59"/>
      <c r="AJ146" s="71" t="s">
        <v>724</v>
      </c>
      <c r="AK146" s="72" t="s">
        <v>725</v>
      </c>
    </row>
    <row r="147" spans="1:37" ht="13.15" x14ac:dyDescent="0.4">
      <c r="A147" s="53">
        <v>11010009</v>
      </c>
      <c r="B147" s="54">
        <v>4</v>
      </c>
      <c r="C147" s="53">
        <v>8010022</v>
      </c>
      <c r="D147" s="54">
        <v>7010012</v>
      </c>
      <c r="E147" s="144">
        <v>139</v>
      </c>
      <c r="F147" s="145" t="s">
        <v>1089</v>
      </c>
      <c r="G147" s="145">
        <v>8325</v>
      </c>
      <c r="H147" s="56" t="s">
        <v>1088</v>
      </c>
      <c r="I147" s="57">
        <v>0.01</v>
      </c>
      <c r="J147" s="58">
        <v>0</v>
      </c>
      <c r="K147" s="59"/>
      <c r="L147" s="58" t="s">
        <v>710</v>
      </c>
      <c r="M147" s="60" t="s">
        <v>711</v>
      </c>
      <c r="N147" s="58" t="s">
        <v>710</v>
      </c>
      <c r="O147" s="60" t="s">
        <v>711</v>
      </c>
      <c r="P147" s="58" t="s">
        <v>710</v>
      </c>
      <c r="Q147" s="60" t="s">
        <v>711</v>
      </c>
      <c r="R147" s="58" t="s">
        <v>710</v>
      </c>
      <c r="S147" s="60" t="s">
        <v>711</v>
      </c>
      <c r="T147" s="58" t="s">
        <v>710</v>
      </c>
      <c r="U147" s="60" t="s">
        <v>711</v>
      </c>
      <c r="V147" s="58" t="s">
        <v>710</v>
      </c>
      <c r="W147" s="60" t="s">
        <v>711</v>
      </c>
      <c r="X147" s="58" t="s">
        <v>710</v>
      </c>
      <c r="Y147" s="60" t="s">
        <v>711</v>
      </c>
      <c r="Z147" s="63"/>
      <c r="AA147" s="64">
        <v>100</v>
      </c>
      <c r="AB147" s="65">
        <v>100</v>
      </c>
      <c r="AC147" s="66"/>
      <c r="AD147" s="67"/>
      <c r="AE147" s="68">
        <v>100</v>
      </c>
      <c r="AF147" s="69">
        <v>100</v>
      </c>
      <c r="AG147" s="64">
        <v>100</v>
      </c>
      <c r="AH147" s="70"/>
      <c r="AI147" s="59"/>
      <c r="AJ147" s="71" t="s">
        <v>764</v>
      </c>
      <c r="AK147" s="72" t="s">
        <v>765</v>
      </c>
    </row>
    <row r="148" spans="1:37" ht="13.5" thickBot="1" x14ac:dyDescent="0.45">
      <c r="A148" s="53">
        <v>11010009</v>
      </c>
      <c r="B148" s="54">
        <v>4</v>
      </c>
      <c r="C148" s="53">
        <v>8040234</v>
      </c>
      <c r="D148" s="54">
        <v>7010234</v>
      </c>
      <c r="E148" s="74">
        <v>140</v>
      </c>
      <c r="F148" s="75" t="s">
        <v>1087</v>
      </c>
      <c r="G148" s="75">
        <v>8335</v>
      </c>
      <c r="H148" s="76" t="s">
        <v>1086</v>
      </c>
      <c r="I148" s="77">
        <v>1.1127</v>
      </c>
      <c r="J148" s="78">
        <v>-1.94</v>
      </c>
      <c r="K148" s="79"/>
      <c r="L148" s="78" t="s">
        <v>710</v>
      </c>
      <c r="M148" s="80" t="s">
        <v>711</v>
      </c>
      <c r="N148" s="78" t="s">
        <v>710</v>
      </c>
      <c r="O148" s="80" t="s">
        <v>711</v>
      </c>
      <c r="P148" s="78" t="s">
        <v>710</v>
      </c>
      <c r="Q148" s="80" t="s">
        <v>711</v>
      </c>
      <c r="R148" s="78" t="s">
        <v>710</v>
      </c>
      <c r="S148" s="80" t="s">
        <v>711</v>
      </c>
      <c r="T148" s="78" t="s">
        <v>710</v>
      </c>
      <c r="U148" s="80" t="s">
        <v>711</v>
      </c>
      <c r="V148" s="78" t="s">
        <v>710</v>
      </c>
      <c r="W148" s="80" t="s">
        <v>711</v>
      </c>
      <c r="X148" s="78" t="s">
        <v>710</v>
      </c>
      <c r="Y148" s="80" t="s">
        <v>711</v>
      </c>
      <c r="Z148" s="83">
        <v>3</v>
      </c>
      <c r="AA148" s="84"/>
      <c r="AB148" s="85"/>
      <c r="AC148" s="86"/>
      <c r="AD148" s="87"/>
      <c r="AE148" s="88"/>
      <c r="AF148" s="89"/>
      <c r="AG148" s="84">
        <v>2577</v>
      </c>
      <c r="AH148" s="90">
        <v>-1.94</v>
      </c>
      <c r="AI148" s="79"/>
      <c r="AJ148" s="91" t="s">
        <v>849</v>
      </c>
      <c r="AK148" s="72" t="s">
        <v>849</v>
      </c>
    </row>
    <row r="149" spans="1:37" ht="13.15" x14ac:dyDescent="0.4">
      <c r="A149" s="53">
        <v>11010009</v>
      </c>
      <c r="B149" s="54">
        <v>4</v>
      </c>
      <c r="C149" s="53">
        <v>8040238</v>
      </c>
      <c r="D149" s="54">
        <v>7010238</v>
      </c>
      <c r="E149" s="92">
        <v>141</v>
      </c>
      <c r="F149" s="93" t="s">
        <v>1085</v>
      </c>
      <c r="G149" s="93">
        <v>8474</v>
      </c>
      <c r="H149" s="94" t="s">
        <v>1084</v>
      </c>
      <c r="I149" s="95" t="s">
        <v>959</v>
      </c>
      <c r="J149" s="96">
        <v>0</v>
      </c>
      <c r="K149" s="97"/>
      <c r="L149" s="96" t="s">
        <v>710</v>
      </c>
      <c r="M149" s="98" t="s">
        <v>711</v>
      </c>
      <c r="N149" s="96" t="s">
        <v>710</v>
      </c>
      <c r="O149" s="98" t="s">
        <v>711</v>
      </c>
      <c r="P149" s="96" t="s">
        <v>710</v>
      </c>
      <c r="Q149" s="98" t="s">
        <v>711</v>
      </c>
      <c r="R149" s="96" t="s">
        <v>710</v>
      </c>
      <c r="S149" s="98" t="s">
        <v>711</v>
      </c>
      <c r="T149" s="96" t="s">
        <v>710</v>
      </c>
      <c r="U149" s="98" t="s">
        <v>711</v>
      </c>
      <c r="V149" s="96" t="s">
        <v>710</v>
      </c>
      <c r="W149" s="98" t="s">
        <v>711</v>
      </c>
      <c r="X149" s="96" t="s">
        <v>710</v>
      </c>
      <c r="Y149" s="98" t="s">
        <v>711</v>
      </c>
      <c r="Z149" s="101">
        <v>72</v>
      </c>
      <c r="AA149" s="102"/>
      <c r="AB149" s="103"/>
      <c r="AC149" s="104"/>
      <c r="AD149" s="105"/>
      <c r="AE149" s="106"/>
      <c r="AF149" s="107"/>
      <c r="AG149" s="102">
        <v>11141</v>
      </c>
      <c r="AH149" s="108"/>
      <c r="AI149" s="97"/>
      <c r="AJ149" s="109" t="s">
        <v>1083</v>
      </c>
      <c r="AK149" s="72" t="s">
        <v>1083</v>
      </c>
    </row>
    <row r="150" spans="1:37" ht="13.15" x14ac:dyDescent="0.4">
      <c r="A150" s="53">
        <v>11010009</v>
      </c>
      <c r="B150" s="54">
        <v>4</v>
      </c>
      <c r="C150" s="53">
        <v>8010024</v>
      </c>
      <c r="D150" s="54">
        <v>7010061</v>
      </c>
      <c r="E150" s="144">
        <v>142</v>
      </c>
      <c r="F150" s="145" t="s">
        <v>1082</v>
      </c>
      <c r="G150" s="145">
        <v>8555</v>
      </c>
      <c r="H150" s="56" t="s">
        <v>1081</v>
      </c>
      <c r="I150" s="57">
        <v>10.808199999999999</v>
      </c>
      <c r="J150" s="58">
        <v>-1.88</v>
      </c>
      <c r="K150" s="59"/>
      <c r="L150" s="58" t="s">
        <v>710</v>
      </c>
      <c r="M150" s="60" t="s">
        <v>711</v>
      </c>
      <c r="N150" s="58" t="s">
        <v>710</v>
      </c>
      <c r="O150" s="60" t="s">
        <v>711</v>
      </c>
      <c r="P150" s="58" t="s">
        <v>710</v>
      </c>
      <c r="Q150" s="60" t="s">
        <v>711</v>
      </c>
      <c r="R150" s="58" t="s">
        <v>710</v>
      </c>
      <c r="S150" s="60" t="s">
        <v>711</v>
      </c>
      <c r="T150" s="58" t="s">
        <v>710</v>
      </c>
      <c r="U150" s="60" t="s">
        <v>711</v>
      </c>
      <c r="V150" s="58" t="s">
        <v>710</v>
      </c>
      <c r="W150" s="60" t="s">
        <v>711</v>
      </c>
      <c r="X150" s="58" t="s">
        <v>710</v>
      </c>
      <c r="Y150" s="60" t="s">
        <v>711</v>
      </c>
      <c r="Z150" s="63">
        <v>1</v>
      </c>
      <c r="AA150" s="64"/>
      <c r="AB150" s="65">
        <v>11000</v>
      </c>
      <c r="AC150" s="66"/>
      <c r="AD150" s="67">
        <v>4000</v>
      </c>
      <c r="AE150" s="68"/>
      <c r="AF150" s="69">
        <v>7000</v>
      </c>
      <c r="AG150" s="64">
        <v>6663</v>
      </c>
      <c r="AH150" s="70">
        <v>-1.88</v>
      </c>
      <c r="AI150" s="59"/>
      <c r="AJ150" s="71" t="s">
        <v>796</v>
      </c>
      <c r="AK150" s="72" t="s">
        <v>797</v>
      </c>
    </row>
    <row r="151" spans="1:37" ht="13.15" x14ac:dyDescent="0.4">
      <c r="A151" s="53">
        <v>11010009</v>
      </c>
      <c r="B151" s="54">
        <v>4</v>
      </c>
      <c r="C151" s="53">
        <v>8010024</v>
      </c>
      <c r="D151" s="54">
        <v>7010061</v>
      </c>
      <c r="E151" s="144">
        <v>143</v>
      </c>
      <c r="F151" s="145" t="s">
        <v>1080</v>
      </c>
      <c r="G151" s="145">
        <v>8655</v>
      </c>
      <c r="H151" s="56" t="s">
        <v>1079</v>
      </c>
      <c r="I151" s="57">
        <v>8.3558000000000003</v>
      </c>
      <c r="J151" s="58">
        <v>-2.08</v>
      </c>
      <c r="K151" s="59"/>
      <c r="L151" s="58" t="s">
        <v>710</v>
      </c>
      <c r="M151" s="60" t="s">
        <v>711</v>
      </c>
      <c r="N151" s="58" t="s">
        <v>710</v>
      </c>
      <c r="O151" s="60" t="s">
        <v>711</v>
      </c>
      <c r="P151" s="58" t="s">
        <v>710</v>
      </c>
      <c r="Q151" s="60" t="s">
        <v>711</v>
      </c>
      <c r="R151" s="58" t="s">
        <v>710</v>
      </c>
      <c r="S151" s="60" t="s">
        <v>711</v>
      </c>
      <c r="T151" s="58" t="s">
        <v>710</v>
      </c>
      <c r="U151" s="60" t="s">
        <v>711</v>
      </c>
      <c r="V151" s="58" t="s">
        <v>710</v>
      </c>
      <c r="W151" s="60" t="s">
        <v>711</v>
      </c>
      <c r="X151" s="58" t="s">
        <v>710</v>
      </c>
      <c r="Y151" s="60" t="s">
        <v>711</v>
      </c>
      <c r="Z151" s="63">
        <v>5</v>
      </c>
      <c r="AA151" s="64"/>
      <c r="AB151" s="65">
        <v>2733</v>
      </c>
      <c r="AC151" s="66"/>
      <c r="AD151" s="67"/>
      <c r="AE151" s="68"/>
      <c r="AF151" s="69">
        <v>2733</v>
      </c>
      <c r="AG151" s="64">
        <v>4721</v>
      </c>
      <c r="AH151" s="70">
        <v>-2.08</v>
      </c>
      <c r="AI151" s="59"/>
      <c r="AJ151" s="71" t="s">
        <v>796</v>
      </c>
      <c r="AK151" s="72" t="s">
        <v>797</v>
      </c>
    </row>
    <row r="152" spans="1:37" ht="13.15" x14ac:dyDescent="0.4">
      <c r="A152" s="53">
        <v>11010009</v>
      </c>
      <c r="B152" s="54">
        <v>4</v>
      </c>
      <c r="C152" s="53">
        <v>8010022</v>
      </c>
      <c r="D152" s="54">
        <v>7010182</v>
      </c>
      <c r="E152" s="144">
        <v>144</v>
      </c>
      <c r="F152" s="145" t="s">
        <v>1078</v>
      </c>
      <c r="G152" s="145">
        <v>8845</v>
      </c>
      <c r="H152" s="56" t="s">
        <v>1077</v>
      </c>
      <c r="I152" s="57">
        <v>9.3878000000000004</v>
      </c>
      <c r="J152" s="58">
        <v>-2.13</v>
      </c>
      <c r="K152" s="59"/>
      <c r="L152" s="58" t="s">
        <v>710</v>
      </c>
      <c r="M152" s="60" t="s">
        <v>711</v>
      </c>
      <c r="N152" s="58" t="s">
        <v>710</v>
      </c>
      <c r="O152" s="60" t="s">
        <v>711</v>
      </c>
      <c r="P152" s="58" t="s">
        <v>710</v>
      </c>
      <c r="Q152" s="60" t="s">
        <v>711</v>
      </c>
      <c r="R152" s="58" t="s">
        <v>710</v>
      </c>
      <c r="S152" s="60" t="s">
        <v>711</v>
      </c>
      <c r="T152" s="58" t="s">
        <v>710</v>
      </c>
      <c r="U152" s="60" t="s">
        <v>711</v>
      </c>
      <c r="V152" s="58" t="s">
        <v>710</v>
      </c>
      <c r="W152" s="60" t="s">
        <v>711</v>
      </c>
      <c r="X152" s="58" t="s">
        <v>710</v>
      </c>
      <c r="Y152" s="60" t="s">
        <v>711</v>
      </c>
      <c r="Z152" s="63">
        <v>18</v>
      </c>
      <c r="AA152" s="64">
        <v>467</v>
      </c>
      <c r="AB152" s="65">
        <v>2839</v>
      </c>
      <c r="AC152" s="66"/>
      <c r="AD152" s="67">
        <v>119</v>
      </c>
      <c r="AE152" s="68">
        <v>467</v>
      </c>
      <c r="AF152" s="69">
        <v>2720</v>
      </c>
      <c r="AG152" s="64">
        <v>2605</v>
      </c>
      <c r="AH152" s="70">
        <v>18.82</v>
      </c>
      <c r="AI152" s="59"/>
      <c r="AJ152" s="71" t="s">
        <v>764</v>
      </c>
      <c r="AK152" s="72" t="s">
        <v>779</v>
      </c>
    </row>
    <row r="153" spans="1:37" ht="13.15" x14ac:dyDescent="0.4">
      <c r="A153" s="53">
        <v>11010009</v>
      </c>
      <c r="B153" s="54">
        <v>4</v>
      </c>
      <c r="C153" s="53">
        <v>8040298</v>
      </c>
      <c r="D153" s="54">
        <v>7010210</v>
      </c>
      <c r="E153" s="144">
        <v>145</v>
      </c>
      <c r="F153" s="145" t="s">
        <v>1076</v>
      </c>
      <c r="G153" s="145">
        <v>8882</v>
      </c>
      <c r="H153" s="56" t="s">
        <v>1075</v>
      </c>
      <c r="I153" s="57">
        <v>9.4596999999999998</v>
      </c>
      <c r="J153" s="58">
        <v>-1.36</v>
      </c>
      <c r="K153" s="59"/>
      <c r="L153" s="58" t="s">
        <v>710</v>
      </c>
      <c r="M153" s="60" t="s">
        <v>711</v>
      </c>
      <c r="N153" s="58" t="s">
        <v>710</v>
      </c>
      <c r="O153" s="60" t="s">
        <v>711</v>
      </c>
      <c r="P153" s="58" t="s">
        <v>710</v>
      </c>
      <c r="Q153" s="60" t="s">
        <v>711</v>
      </c>
      <c r="R153" s="58" t="s">
        <v>710</v>
      </c>
      <c r="S153" s="60" t="s">
        <v>711</v>
      </c>
      <c r="T153" s="58" t="s">
        <v>710</v>
      </c>
      <c r="U153" s="60" t="s">
        <v>711</v>
      </c>
      <c r="V153" s="58" t="s">
        <v>710</v>
      </c>
      <c r="W153" s="60" t="s">
        <v>711</v>
      </c>
      <c r="X153" s="58" t="s">
        <v>710</v>
      </c>
      <c r="Y153" s="60" t="s">
        <v>711</v>
      </c>
      <c r="Z153" s="63">
        <v>1</v>
      </c>
      <c r="AA153" s="64"/>
      <c r="AB153" s="65">
        <v>8210</v>
      </c>
      <c r="AC153" s="66"/>
      <c r="AD153" s="67">
        <v>60</v>
      </c>
      <c r="AE153" s="68"/>
      <c r="AF153" s="69">
        <v>8150</v>
      </c>
      <c r="AG153" s="64">
        <v>7710</v>
      </c>
      <c r="AH153" s="70">
        <v>-1.36</v>
      </c>
      <c r="AI153" s="59"/>
      <c r="AJ153" s="71" t="s">
        <v>799</v>
      </c>
      <c r="AK153" s="72" t="s">
        <v>800</v>
      </c>
    </row>
    <row r="154" spans="1:37" ht="13.15" x14ac:dyDescent="0.4">
      <c r="A154" s="53">
        <v>11010009</v>
      </c>
      <c r="B154" s="54">
        <v>4</v>
      </c>
      <c r="C154" s="53">
        <v>8040298</v>
      </c>
      <c r="D154" s="54">
        <v>7010210</v>
      </c>
      <c r="E154" s="144">
        <v>146</v>
      </c>
      <c r="F154" s="145" t="s">
        <v>1074</v>
      </c>
      <c r="G154" s="145">
        <v>8883</v>
      </c>
      <c r="H154" s="56" t="s">
        <v>1073</v>
      </c>
      <c r="I154" s="57">
        <v>9.8699999999999992</v>
      </c>
      <c r="J154" s="58">
        <v>-1.3</v>
      </c>
      <c r="K154" s="59"/>
      <c r="L154" s="58" t="s">
        <v>710</v>
      </c>
      <c r="M154" s="60" t="s">
        <v>711</v>
      </c>
      <c r="N154" s="58" t="s">
        <v>710</v>
      </c>
      <c r="O154" s="60" t="s">
        <v>711</v>
      </c>
      <c r="P154" s="58" t="s">
        <v>710</v>
      </c>
      <c r="Q154" s="60" t="s">
        <v>711</v>
      </c>
      <c r="R154" s="58" t="s">
        <v>710</v>
      </c>
      <c r="S154" s="60" t="s">
        <v>711</v>
      </c>
      <c r="T154" s="58" t="s">
        <v>710</v>
      </c>
      <c r="U154" s="60" t="s">
        <v>711</v>
      </c>
      <c r="V154" s="58" t="s">
        <v>710</v>
      </c>
      <c r="W154" s="60" t="s">
        <v>711</v>
      </c>
      <c r="X154" s="58" t="s">
        <v>710</v>
      </c>
      <c r="Y154" s="60" t="s">
        <v>711</v>
      </c>
      <c r="Z154" s="63">
        <v>1</v>
      </c>
      <c r="AA154" s="64"/>
      <c r="AB154" s="65"/>
      <c r="AC154" s="66"/>
      <c r="AD154" s="67"/>
      <c r="AE154" s="68"/>
      <c r="AF154" s="69"/>
      <c r="AG154" s="64"/>
      <c r="AH154" s="70"/>
      <c r="AI154" s="59"/>
      <c r="AJ154" s="71" t="s">
        <v>799</v>
      </c>
      <c r="AK154" s="72" t="s">
        <v>800</v>
      </c>
    </row>
    <row r="155" spans="1:37" ht="13.15" x14ac:dyDescent="0.4">
      <c r="A155" s="53">
        <v>11010009</v>
      </c>
      <c r="B155" s="54">
        <v>4</v>
      </c>
      <c r="C155" s="53">
        <v>8040262</v>
      </c>
      <c r="D155" s="54">
        <v>7010262</v>
      </c>
      <c r="E155" s="144">
        <v>147</v>
      </c>
      <c r="F155" s="145" t="s">
        <v>1072</v>
      </c>
      <c r="G155" s="145">
        <v>8911</v>
      </c>
      <c r="H155" s="56" t="s">
        <v>1071</v>
      </c>
      <c r="I155" s="57">
        <v>94.558899999999994</v>
      </c>
      <c r="J155" s="58">
        <v>-3.15</v>
      </c>
      <c r="K155" s="59"/>
      <c r="L155" s="58" t="s">
        <v>710</v>
      </c>
      <c r="M155" s="60" t="s">
        <v>711</v>
      </c>
      <c r="N155" s="58" t="s">
        <v>710</v>
      </c>
      <c r="O155" s="60" t="s">
        <v>711</v>
      </c>
      <c r="P155" s="58" t="s">
        <v>710</v>
      </c>
      <c r="Q155" s="60" t="s">
        <v>711</v>
      </c>
      <c r="R155" s="58" t="s">
        <v>710</v>
      </c>
      <c r="S155" s="60" t="s">
        <v>711</v>
      </c>
      <c r="T155" s="58" t="s">
        <v>710</v>
      </c>
      <c r="U155" s="60" t="s">
        <v>711</v>
      </c>
      <c r="V155" s="58" t="s">
        <v>710</v>
      </c>
      <c r="W155" s="60" t="s">
        <v>711</v>
      </c>
      <c r="X155" s="58" t="s">
        <v>710</v>
      </c>
      <c r="Y155" s="60" t="s">
        <v>711</v>
      </c>
      <c r="Z155" s="63">
        <v>1</v>
      </c>
      <c r="AA155" s="64">
        <v>50</v>
      </c>
      <c r="AB155" s="65">
        <v>51</v>
      </c>
      <c r="AC155" s="66"/>
      <c r="AD155" s="67"/>
      <c r="AE155" s="68">
        <v>50</v>
      </c>
      <c r="AF155" s="69">
        <v>51</v>
      </c>
      <c r="AG155" s="64">
        <v>49</v>
      </c>
      <c r="AH155" s="70">
        <v>4923.5</v>
      </c>
      <c r="AI155" s="59"/>
      <c r="AJ155" s="71" t="s">
        <v>1070</v>
      </c>
      <c r="AK155" s="72" t="s">
        <v>1069</v>
      </c>
    </row>
    <row r="156" spans="1:37" ht="13.15" x14ac:dyDescent="0.4">
      <c r="A156" s="53">
        <v>11010009</v>
      </c>
      <c r="B156" s="54">
        <v>4</v>
      </c>
      <c r="C156" s="53">
        <v>8050272</v>
      </c>
      <c r="D156" s="54">
        <v>7010021</v>
      </c>
      <c r="E156" s="144">
        <v>148</v>
      </c>
      <c r="F156" s="145" t="s">
        <v>1068</v>
      </c>
      <c r="G156" s="145">
        <v>9266</v>
      </c>
      <c r="H156" s="56" t="s">
        <v>1067</v>
      </c>
      <c r="I156" s="57">
        <v>96.775400000000005</v>
      </c>
      <c r="J156" s="58">
        <v>-1.28</v>
      </c>
      <c r="K156" s="59"/>
      <c r="L156" s="58" t="s">
        <v>710</v>
      </c>
      <c r="M156" s="60" t="s">
        <v>711</v>
      </c>
      <c r="N156" s="58" t="s">
        <v>710</v>
      </c>
      <c r="O156" s="60" t="s">
        <v>711</v>
      </c>
      <c r="P156" s="58" t="s">
        <v>710</v>
      </c>
      <c r="Q156" s="60" t="s">
        <v>711</v>
      </c>
      <c r="R156" s="58" t="s">
        <v>710</v>
      </c>
      <c r="S156" s="60" t="s">
        <v>711</v>
      </c>
      <c r="T156" s="58" t="s">
        <v>710</v>
      </c>
      <c r="U156" s="60" t="s">
        <v>711</v>
      </c>
      <c r="V156" s="58" t="s">
        <v>710</v>
      </c>
      <c r="W156" s="60" t="s">
        <v>711</v>
      </c>
      <c r="X156" s="58" t="s">
        <v>710</v>
      </c>
      <c r="Y156" s="60" t="s">
        <v>711</v>
      </c>
      <c r="Z156" s="63">
        <v>1</v>
      </c>
      <c r="AA156" s="64"/>
      <c r="AB156" s="65">
        <v>10</v>
      </c>
      <c r="AC156" s="66"/>
      <c r="AD156" s="67"/>
      <c r="AE156" s="68"/>
      <c r="AF156" s="69">
        <v>10</v>
      </c>
      <c r="AG156" s="64">
        <v>10</v>
      </c>
      <c r="AH156" s="70">
        <v>-1.22</v>
      </c>
      <c r="AI156" s="59"/>
      <c r="AJ156" s="71" t="s">
        <v>719</v>
      </c>
      <c r="AK156" s="72" t="s">
        <v>720</v>
      </c>
    </row>
    <row r="157" spans="1:37" ht="13.15" x14ac:dyDescent="0.4">
      <c r="A157" s="53">
        <v>11010009</v>
      </c>
      <c r="B157" s="54">
        <v>4</v>
      </c>
      <c r="C157" s="53">
        <v>8010021</v>
      </c>
      <c r="D157" s="54">
        <v>7010058</v>
      </c>
      <c r="E157" s="144">
        <v>149</v>
      </c>
      <c r="F157" s="145" t="s">
        <v>1066</v>
      </c>
      <c r="G157" s="145">
        <v>9317</v>
      </c>
      <c r="H157" s="56" t="s">
        <v>1065</v>
      </c>
      <c r="I157" s="57">
        <v>9.6293000000000006</v>
      </c>
      <c r="J157" s="58">
        <v>-1.77</v>
      </c>
      <c r="K157" s="59"/>
      <c r="L157" s="58" t="s">
        <v>710</v>
      </c>
      <c r="M157" s="60" t="s">
        <v>711</v>
      </c>
      <c r="N157" s="58" t="s">
        <v>710</v>
      </c>
      <c r="O157" s="60" t="s">
        <v>711</v>
      </c>
      <c r="P157" s="58" t="s">
        <v>710</v>
      </c>
      <c r="Q157" s="60" t="s">
        <v>711</v>
      </c>
      <c r="R157" s="58" t="s">
        <v>710</v>
      </c>
      <c r="S157" s="60" t="s">
        <v>711</v>
      </c>
      <c r="T157" s="58" t="s">
        <v>710</v>
      </c>
      <c r="U157" s="60" t="s">
        <v>711</v>
      </c>
      <c r="V157" s="58" t="s">
        <v>710</v>
      </c>
      <c r="W157" s="60" t="s">
        <v>711</v>
      </c>
      <c r="X157" s="58" t="s">
        <v>710</v>
      </c>
      <c r="Y157" s="60" t="s">
        <v>711</v>
      </c>
      <c r="Z157" s="63">
        <v>3</v>
      </c>
      <c r="AA157" s="64">
        <v>49</v>
      </c>
      <c r="AB157" s="65">
        <v>441</v>
      </c>
      <c r="AC157" s="66">
        <v>402</v>
      </c>
      <c r="AD157" s="67">
        <v>402</v>
      </c>
      <c r="AE157" s="68">
        <v>-353</v>
      </c>
      <c r="AF157" s="69">
        <v>39</v>
      </c>
      <c r="AG157" s="64">
        <v>103</v>
      </c>
      <c r="AH157" s="70">
        <v>-73.790000000000006</v>
      </c>
      <c r="AI157" s="59"/>
      <c r="AJ157" s="71" t="s">
        <v>724</v>
      </c>
      <c r="AK157" s="72" t="s">
        <v>725</v>
      </c>
    </row>
    <row r="158" spans="1:37" ht="13.5" thickBot="1" x14ac:dyDescent="0.45">
      <c r="A158" s="53">
        <v>11010009</v>
      </c>
      <c r="B158" s="54">
        <v>4</v>
      </c>
      <c r="C158" s="53">
        <v>8030244</v>
      </c>
      <c r="D158" s="54">
        <v>7010244</v>
      </c>
      <c r="E158" s="74">
        <v>150</v>
      </c>
      <c r="F158" s="75" t="s">
        <v>1064</v>
      </c>
      <c r="G158" s="75">
        <v>9805</v>
      </c>
      <c r="H158" s="76" t="s">
        <v>1063</v>
      </c>
      <c r="I158" s="77" t="s">
        <v>959</v>
      </c>
      <c r="J158" s="78">
        <v>0</v>
      </c>
      <c r="K158" s="79"/>
      <c r="L158" s="78" t="s">
        <v>710</v>
      </c>
      <c r="M158" s="80" t="s">
        <v>711</v>
      </c>
      <c r="N158" s="78" t="s">
        <v>710</v>
      </c>
      <c r="O158" s="80" t="s">
        <v>711</v>
      </c>
      <c r="P158" s="78" t="s">
        <v>710</v>
      </c>
      <c r="Q158" s="80" t="s">
        <v>711</v>
      </c>
      <c r="R158" s="78" t="s">
        <v>710</v>
      </c>
      <c r="S158" s="80" t="s">
        <v>711</v>
      </c>
      <c r="T158" s="78" t="s">
        <v>710</v>
      </c>
      <c r="U158" s="80" t="s">
        <v>711</v>
      </c>
      <c r="V158" s="78" t="s">
        <v>710</v>
      </c>
      <c r="W158" s="80" t="s">
        <v>711</v>
      </c>
      <c r="X158" s="78" t="s">
        <v>710</v>
      </c>
      <c r="Y158" s="80" t="s">
        <v>711</v>
      </c>
      <c r="Z158" s="83">
        <v>244</v>
      </c>
      <c r="AA158" s="84"/>
      <c r="AB158" s="85"/>
      <c r="AC158" s="86"/>
      <c r="AD158" s="87"/>
      <c r="AE158" s="88"/>
      <c r="AF158" s="89"/>
      <c r="AG158" s="84">
        <v>1338</v>
      </c>
      <c r="AH158" s="90"/>
      <c r="AI158" s="79"/>
      <c r="AJ158" s="91" t="s">
        <v>1037</v>
      </c>
      <c r="AK158" s="72" t="s">
        <v>1038</v>
      </c>
    </row>
    <row r="159" spans="1:37" ht="13.5" thickBot="1" x14ac:dyDescent="0.45">
      <c r="A159" s="53">
        <v>11010009</v>
      </c>
      <c r="B159" s="54">
        <v>4</v>
      </c>
      <c r="C159" s="53">
        <v>8010024</v>
      </c>
      <c r="D159" s="54">
        <v>7010061</v>
      </c>
      <c r="E159" s="229">
        <v>151</v>
      </c>
      <c r="F159" s="230" t="s">
        <v>1062</v>
      </c>
      <c r="G159" s="145">
        <v>9961</v>
      </c>
      <c r="H159" s="146" t="s">
        <v>1061</v>
      </c>
      <c r="I159" s="231">
        <v>12.9941</v>
      </c>
      <c r="J159" s="232">
        <v>-1.44</v>
      </c>
      <c r="K159" s="233"/>
      <c r="L159" s="234" t="s">
        <v>710</v>
      </c>
      <c r="M159" s="235" t="s">
        <v>711</v>
      </c>
      <c r="N159" s="234" t="s">
        <v>710</v>
      </c>
      <c r="O159" s="235" t="s">
        <v>711</v>
      </c>
      <c r="P159" s="234" t="s">
        <v>710</v>
      </c>
      <c r="Q159" s="235" t="s">
        <v>711</v>
      </c>
      <c r="R159" s="234" t="s">
        <v>710</v>
      </c>
      <c r="S159" s="235" t="s">
        <v>711</v>
      </c>
      <c r="T159" s="234" t="s">
        <v>710</v>
      </c>
      <c r="U159" s="235" t="s">
        <v>711</v>
      </c>
      <c r="V159" s="234" t="s">
        <v>710</v>
      </c>
      <c r="W159" s="235" t="s">
        <v>711</v>
      </c>
      <c r="X159" s="234" t="s">
        <v>710</v>
      </c>
      <c r="Y159" s="238" t="s">
        <v>711</v>
      </c>
      <c r="Z159" s="239">
        <v>3</v>
      </c>
      <c r="AA159" s="240"/>
      <c r="AB159" s="241">
        <v>8846</v>
      </c>
      <c r="AC159" s="242"/>
      <c r="AD159" s="243"/>
      <c r="AE159" s="240"/>
      <c r="AF159" s="243">
        <v>8846</v>
      </c>
      <c r="AG159" s="240">
        <v>8526</v>
      </c>
      <c r="AH159" s="244">
        <v>-1.44</v>
      </c>
      <c r="AI159" s="245"/>
      <c r="AJ159" s="246" t="s">
        <v>796</v>
      </c>
      <c r="AK159" s="72" t="s">
        <v>797</v>
      </c>
    </row>
    <row r="160" spans="1:37" ht="13.15" x14ac:dyDescent="0.4">
      <c r="A160" s="53"/>
      <c r="B160" s="54">
        <v>5</v>
      </c>
      <c r="C160" s="53" t="s">
        <v>966</v>
      </c>
      <c r="D160" s="54" t="s">
        <v>966</v>
      </c>
      <c r="E160" s="22" t="s">
        <v>674</v>
      </c>
      <c r="F160" s="21" t="s">
        <v>967</v>
      </c>
      <c r="G160" s="21" t="s">
        <v>710</v>
      </c>
      <c r="H160" s="247" t="s">
        <v>1059</v>
      </c>
      <c r="I160" s="207" t="s">
        <v>959</v>
      </c>
      <c r="J160" s="248" t="s">
        <v>710</v>
      </c>
      <c r="K160" s="248"/>
      <c r="L160" s="248" t="s">
        <v>710</v>
      </c>
      <c r="M160" s="207" t="s">
        <v>711</v>
      </c>
      <c r="N160" s="248" t="s">
        <v>710</v>
      </c>
      <c r="O160" s="207" t="s">
        <v>711</v>
      </c>
      <c r="P160" s="248" t="s">
        <v>710</v>
      </c>
      <c r="Q160" s="207" t="s">
        <v>711</v>
      </c>
      <c r="R160" s="248" t="s">
        <v>710</v>
      </c>
      <c r="S160" s="207" t="s">
        <v>711</v>
      </c>
      <c r="T160" s="248" t="s">
        <v>710</v>
      </c>
      <c r="U160" s="207" t="s">
        <v>711</v>
      </c>
      <c r="V160" s="248" t="s">
        <v>710</v>
      </c>
      <c r="W160" s="207" t="s">
        <v>711</v>
      </c>
      <c r="X160" s="248" t="s">
        <v>710</v>
      </c>
      <c r="Y160" s="207" t="s">
        <v>711</v>
      </c>
      <c r="Z160" s="249">
        <v>19930</v>
      </c>
      <c r="AA160" s="250">
        <v>43726</v>
      </c>
      <c r="AB160" s="251">
        <v>663996</v>
      </c>
      <c r="AC160" s="252">
        <v>19125</v>
      </c>
      <c r="AD160" s="253">
        <v>102187</v>
      </c>
      <c r="AE160" s="250">
        <v>24601</v>
      </c>
      <c r="AF160" s="253">
        <v>561809</v>
      </c>
      <c r="AG160" s="254">
        <v>784373</v>
      </c>
      <c r="AH160" s="255"/>
      <c r="AI160" s="256"/>
    </row>
    <row r="161" spans="1:35" ht="13.5" thickBot="1" x14ac:dyDescent="0.45">
      <c r="A161" s="53"/>
      <c r="B161" s="54">
        <v>6</v>
      </c>
      <c r="C161" s="53" t="s">
        <v>966</v>
      </c>
      <c r="D161" s="54" t="s">
        <v>966</v>
      </c>
      <c r="E161" s="22" t="s">
        <v>674</v>
      </c>
      <c r="F161" s="21" t="s">
        <v>967</v>
      </c>
      <c r="G161" s="21" t="s">
        <v>710</v>
      </c>
      <c r="H161" s="247" t="s">
        <v>1060</v>
      </c>
      <c r="I161" s="207" t="s">
        <v>959</v>
      </c>
      <c r="J161" s="248" t="s">
        <v>710</v>
      </c>
      <c r="K161" s="248"/>
      <c r="L161" s="248" t="s">
        <v>710</v>
      </c>
      <c r="M161" s="207" t="s">
        <v>711</v>
      </c>
      <c r="N161" s="248" t="s">
        <v>710</v>
      </c>
      <c r="O161" s="207" t="s">
        <v>711</v>
      </c>
      <c r="P161" s="248" t="s">
        <v>710</v>
      </c>
      <c r="Q161" s="207" t="s">
        <v>711</v>
      </c>
      <c r="R161" s="248" t="s">
        <v>710</v>
      </c>
      <c r="S161" s="207" t="s">
        <v>711</v>
      </c>
      <c r="T161" s="248" t="s">
        <v>710</v>
      </c>
      <c r="U161" s="207" t="s">
        <v>711</v>
      </c>
      <c r="V161" s="248" t="s">
        <v>710</v>
      </c>
      <c r="W161" s="207" t="s">
        <v>711</v>
      </c>
      <c r="X161" s="248" t="s">
        <v>710</v>
      </c>
      <c r="Y161" s="207" t="s">
        <v>711</v>
      </c>
      <c r="Z161" s="191">
        <v>504246</v>
      </c>
      <c r="AA161" s="190">
        <v>296323</v>
      </c>
      <c r="AB161" s="187">
        <v>7365238</v>
      </c>
      <c r="AC161" s="188">
        <v>569480</v>
      </c>
      <c r="AD161" s="181">
        <v>5642444</v>
      </c>
      <c r="AE161" s="190">
        <v>-273157</v>
      </c>
      <c r="AF161" s="181">
        <v>1722794</v>
      </c>
      <c r="AG161" s="257">
        <v>18394563</v>
      </c>
      <c r="AH161" s="258">
        <v>-2.69</v>
      </c>
      <c r="AI161" s="181">
        <v>9.5</v>
      </c>
    </row>
    <row r="162" spans="1:35" x14ac:dyDescent="0.35">
      <c r="D162" s="192"/>
      <c r="E162" s="192" t="s">
        <v>970</v>
      </c>
      <c r="F162" s="193"/>
      <c r="G162" s="193"/>
      <c r="H162" s="193" t="s">
        <v>970</v>
      </c>
    </row>
  </sheetData>
  <mergeCells count="13">
    <mergeCell ref="AH2:AI2"/>
    <mergeCell ref="X3:Y3"/>
    <mergeCell ref="L3:M3"/>
    <mergeCell ref="N3:O3"/>
    <mergeCell ref="P3:Q3"/>
    <mergeCell ref="R3:S3"/>
    <mergeCell ref="T3:U3"/>
    <mergeCell ref="AE2:AF2"/>
    <mergeCell ref="A2:D2"/>
    <mergeCell ref="V3:W3"/>
    <mergeCell ref="J2:K2"/>
    <mergeCell ref="AA2:AB2"/>
    <mergeCell ref="AC2:AD2"/>
  </mergeCells>
  <printOptions horizontalCentered="1"/>
  <pageMargins left="0" right="0" top="0.51181102362204722" bottom="0.51181102362204722" header="0" footer="0.19685039370078741"/>
  <pageSetup paperSize="9" scale="62" fitToHeight="0" orientation="landscape" horizontalDpi="300" verticalDpi="300" r:id="rId1"/>
  <headerFooter alignWithMargins="0">
    <oddFooter>&amp;L&amp;"BenguiatGot Bk BT,Book"&amp;16inverco&amp;"Arial,Normal"&amp;10 &amp;"Arial,Negrita Cursiva"31/12/2018&amp;C&amp;9(Importes en Miles de Euros)&amp;R&amp;"Arial,Negrita"&amp;9&amp;URenta Fija Mixta Internacional</oddFooter>
  </headerFooter>
  <rowBreaks count="1" manualBreakCount="1"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inverco RV Mixta (con historia)</vt:lpstr>
      <vt:lpstr>inverco RF Mixta (con historia)</vt:lpstr>
      <vt:lpstr>Indexa</vt:lpstr>
      <vt:lpstr>RVMx-Intern</vt:lpstr>
      <vt:lpstr>RFMx-Intern</vt:lpstr>
      <vt:lpstr>'RFMx-Intern'!Títulos_a_imprimir</vt:lpstr>
      <vt:lpstr>'RVMx-Intern'!Títulos_a_imprimir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Unai Ansejo</dc:creator>
  <dc:description/>
  <cp:lastModifiedBy>françois derbaix</cp:lastModifiedBy>
  <cp:revision>80</cp:revision>
  <dcterms:created xsi:type="dcterms:W3CDTF">2015-06-16T12:03:11Z</dcterms:created>
  <dcterms:modified xsi:type="dcterms:W3CDTF">2019-02-05T16:13:55Z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